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28800" windowHeight="11808" firstSheet="9" activeTab="11"/>
  </bookViews>
  <sheets>
    <sheet name="F1" sheetId="1" r:id="rId1"/>
    <sheet name="F2" sheetId="2" r:id="rId2"/>
    <sheet name="F3" sheetId="3" r:id="rId3"/>
    <sheet name="F4" sheetId="4" r:id="rId4"/>
    <sheet name="F5" sheetId="5" r:id="rId5"/>
    <sheet name="F6a" sheetId="6" r:id="rId6"/>
    <sheet name="F6b" sheetId="7" r:id="rId7"/>
    <sheet name="F6c" sheetId="8" r:id="rId8"/>
    <sheet name="F6d" sheetId="9" r:id="rId9"/>
    <sheet name=" F-7 PI,PE Y RI, RE a,b,c y d" sheetId="10" r:id="rId10"/>
    <sheet name=" F-8 ESTUDIO ACTUARIAL" sheetId="11" r:id="rId11"/>
    <sheet name=" Guía de Cumplimiento LDF " sheetId="12" r:id="rId12"/>
  </sheets>
  <definedNames>
    <definedName name="_xlnm.Print_Area" localSheetId="0">'F1'!$A$1:$G$80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2" l="1"/>
  <c r="F36" i="2"/>
  <c r="E36" i="2"/>
  <c r="D36" i="2"/>
  <c r="C36" i="2"/>
  <c r="G29" i="2"/>
  <c r="G28" i="2"/>
  <c r="G27" i="2"/>
  <c r="G26" i="2" s="1"/>
  <c r="I26" i="2"/>
  <c r="H26" i="2"/>
  <c r="F26" i="2"/>
  <c r="E26" i="2"/>
  <c r="D26" i="2"/>
  <c r="C26" i="2"/>
  <c r="G24" i="2"/>
  <c r="G21" i="2" s="1"/>
  <c r="G23" i="2"/>
  <c r="G22" i="2"/>
  <c r="I21" i="2"/>
  <c r="H21" i="2"/>
  <c r="F21" i="2"/>
  <c r="E21" i="2"/>
  <c r="D21" i="2"/>
  <c r="C21" i="2"/>
  <c r="G19" i="2"/>
  <c r="C19" i="2"/>
  <c r="I13" i="2"/>
  <c r="H13" i="2"/>
  <c r="G13" i="2"/>
  <c r="F13" i="2"/>
  <c r="F8" i="2" s="1"/>
  <c r="F19" i="2" s="1"/>
  <c r="E13" i="2"/>
  <c r="D13" i="2"/>
  <c r="C13" i="2"/>
  <c r="I9" i="2"/>
  <c r="I8" i="2" s="1"/>
  <c r="I19" i="2" s="1"/>
  <c r="H9" i="2"/>
  <c r="G9" i="2"/>
  <c r="F9" i="2"/>
  <c r="E9" i="2"/>
  <c r="E8" i="2" s="1"/>
  <c r="E19" i="2" s="1"/>
  <c r="D9" i="2"/>
  <c r="C9" i="2"/>
  <c r="H8" i="2"/>
  <c r="H19" i="2" s="1"/>
  <c r="G8" i="2"/>
  <c r="D8" i="2"/>
  <c r="D19" i="2" s="1"/>
  <c r="C8" i="2"/>
  <c r="G74" i="1"/>
  <c r="F74" i="1"/>
  <c r="G67" i="1"/>
  <c r="F67" i="1"/>
  <c r="G62" i="1"/>
  <c r="G78" i="1" s="1"/>
  <c r="F62" i="1"/>
  <c r="F78" i="1" s="1"/>
  <c r="D59" i="1"/>
  <c r="C59" i="1"/>
  <c r="G56" i="1"/>
  <c r="F56" i="1"/>
  <c r="G41" i="1"/>
  <c r="F41" i="1"/>
  <c r="D40" i="1"/>
  <c r="C40" i="1"/>
  <c r="G37" i="1"/>
  <c r="F37" i="1"/>
  <c r="D37" i="1"/>
  <c r="C37" i="1"/>
  <c r="G30" i="1"/>
  <c r="F30" i="1"/>
  <c r="D30" i="1"/>
  <c r="C30" i="1"/>
  <c r="G26" i="1"/>
  <c r="F26" i="1"/>
  <c r="D24" i="1"/>
  <c r="C24" i="1"/>
  <c r="G22" i="1"/>
  <c r="F22" i="1"/>
  <c r="G18" i="1"/>
  <c r="F18" i="1"/>
  <c r="D16" i="1"/>
  <c r="C16" i="1"/>
  <c r="G8" i="1"/>
  <c r="G46" i="1" s="1"/>
  <c r="G58" i="1" s="1"/>
  <c r="G80" i="1" s="1"/>
  <c r="F8" i="1"/>
  <c r="F46" i="1" s="1"/>
  <c r="F58" i="1" s="1"/>
  <c r="F80" i="1" s="1"/>
  <c r="D8" i="1"/>
  <c r="D46" i="1" s="1"/>
  <c r="D61" i="1" s="1"/>
  <c r="C8" i="1"/>
  <c r="C46" i="1" s="1"/>
  <c r="C61" i="1" s="1"/>
  <c r="I80" i="1" l="1"/>
  <c r="H39" i="5"/>
  <c r="H41" i="5"/>
  <c r="H43" i="5"/>
  <c r="C76" i="5" l="1"/>
  <c r="C41" i="5"/>
  <c r="G55" i="5" l="1"/>
  <c r="F55" i="5"/>
  <c r="D55" i="5"/>
  <c r="C55" i="5"/>
  <c r="C18" i="4"/>
  <c r="C12" i="9"/>
  <c r="F14" i="6"/>
  <c r="F12" i="6"/>
  <c r="E39" i="6"/>
  <c r="E19" i="6"/>
  <c r="E31" i="9" l="1"/>
  <c r="H31" i="9" s="1"/>
  <c r="E30" i="9"/>
  <c r="H30" i="9" s="1"/>
  <c r="E29" i="9"/>
  <c r="H29" i="9" s="1"/>
  <c r="G28" i="9"/>
  <c r="F28" i="9"/>
  <c r="D28" i="9"/>
  <c r="C28" i="9"/>
  <c r="E27" i="9"/>
  <c r="H27" i="9" s="1"/>
  <c r="E26" i="9"/>
  <c r="H26" i="9" s="1"/>
  <c r="E25" i="9"/>
  <c r="E24" i="9" s="1"/>
  <c r="H24" i="9" s="1"/>
  <c r="G24" i="9"/>
  <c r="F24" i="9"/>
  <c r="F21" i="9" s="1"/>
  <c r="D24" i="9"/>
  <c r="C24" i="9"/>
  <c r="E23" i="9"/>
  <c r="H23" i="9" s="1"/>
  <c r="E22" i="9"/>
  <c r="E19" i="9"/>
  <c r="H19" i="9" s="1"/>
  <c r="E18" i="9"/>
  <c r="H18" i="9" s="1"/>
  <c r="E17" i="9"/>
  <c r="H17" i="9" s="1"/>
  <c r="G16" i="9"/>
  <c r="F16" i="9"/>
  <c r="D16" i="9"/>
  <c r="D9" i="9" s="1"/>
  <c r="C16" i="9"/>
  <c r="C9" i="9" s="1"/>
  <c r="E14" i="9"/>
  <c r="H14" i="9" s="1"/>
  <c r="E13" i="9"/>
  <c r="E12" i="9" s="1"/>
  <c r="G12" i="9"/>
  <c r="F12" i="9"/>
  <c r="D12" i="9"/>
  <c r="E11" i="9"/>
  <c r="H11" i="9" s="1"/>
  <c r="H10" i="9"/>
  <c r="E10" i="9"/>
  <c r="D82" i="8"/>
  <c r="G82" i="8" s="1"/>
  <c r="D81" i="8"/>
  <c r="G81" i="8" s="1"/>
  <c r="D80" i="8"/>
  <c r="D78" i="8" s="1"/>
  <c r="G78" i="8" s="1"/>
  <c r="G79" i="8"/>
  <c r="D79" i="8"/>
  <c r="F78" i="8"/>
  <c r="E78" i="8"/>
  <c r="C78" i="8"/>
  <c r="B78" i="8"/>
  <c r="G77" i="8"/>
  <c r="D77" i="8"/>
  <c r="D76" i="8"/>
  <c r="G76" i="8" s="1"/>
  <c r="D75" i="8"/>
  <c r="G75" i="8" s="1"/>
  <c r="D74" i="8"/>
  <c r="G74" i="8" s="1"/>
  <c r="G73" i="8"/>
  <c r="D73" i="8"/>
  <c r="D72" i="8"/>
  <c r="G72" i="8" s="1"/>
  <c r="D71" i="8"/>
  <c r="G71" i="8" s="1"/>
  <c r="D70" i="8"/>
  <c r="D68" i="8" s="1"/>
  <c r="D69" i="8"/>
  <c r="G69" i="8" s="1"/>
  <c r="F68" i="8"/>
  <c r="E68" i="8"/>
  <c r="C68" i="8"/>
  <c r="B68" i="8"/>
  <c r="D66" i="8"/>
  <c r="G66" i="8" s="1"/>
  <c r="D65" i="8"/>
  <c r="G65" i="8" s="1"/>
  <c r="D64" i="8"/>
  <c r="G64" i="8" s="1"/>
  <c r="D63" i="8"/>
  <c r="G63" i="8" s="1"/>
  <c r="G62" i="8"/>
  <c r="D62" i="8"/>
  <c r="D61" i="8"/>
  <c r="G61" i="8" s="1"/>
  <c r="D60" i="8"/>
  <c r="F59" i="8"/>
  <c r="E59" i="8"/>
  <c r="C59" i="8"/>
  <c r="C48" i="8" s="1"/>
  <c r="B59" i="8"/>
  <c r="D57" i="8"/>
  <c r="G57" i="8" s="1"/>
  <c r="D56" i="8"/>
  <c r="G56" i="8" s="1"/>
  <c r="G55" i="8"/>
  <c r="D55" i="8"/>
  <c r="D54" i="8"/>
  <c r="G54" i="8" s="1"/>
  <c r="D53" i="8"/>
  <c r="G53" i="8" s="1"/>
  <c r="D52" i="8"/>
  <c r="G52" i="8" s="1"/>
  <c r="D51" i="8"/>
  <c r="G51" i="8" s="1"/>
  <c r="D50" i="8"/>
  <c r="F49" i="8"/>
  <c r="E49" i="8"/>
  <c r="C49" i="8"/>
  <c r="B49" i="8"/>
  <c r="G46" i="8"/>
  <c r="D46" i="8"/>
  <c r="D45" i="8"/>
  <c r="G45" i="8" s="1"/>
  <c r="D44" i="8"/>
  <c r="D42" i="8" s="1"/>
  <c r="G43" i="8"/>
  <c r="D43" i="8"/>
  <c r="F42" i="8"/>
  <c r="E42" i="8"/>
  <c r="C42" i="8"/>
  <c r="B42" i="8"/>
  <c r="G40" i="8"/>
  <c r="D40" i="8"/>
  <c r="D39" i="8"/>
  <c r="G39" i="8" s="1"/>
  <c r="D38" i="8"/>
  <c r="G38" i="8" s="1"/>
  <c r="D37" i="8"/>
  <c r="G37" i="8" s="1"/>
  <c r="D36" i="8"/>
  <c r="G36" i="8" s="1"/>
  <c r="G35" i="8"/>
  <c r="D35" i="8"/>
  <c r="D34" i="8"/>
  <c r="G34" i="8" s="1"/>
  <c r="D33" i="8"/>
  <c r="D32" i="8"/>
  <c r="G32" i="8" s="1"/>
  <c r="F31" i="8"/>
  <c r="E31" i="8"/>
  <c r="C31" i="8"/>
  <c r="B31" i="8"/>
  <c r="G29" i="8"/>
  <c r="D29" i="8"/>
  <c r="G28" i="8"/>
  <c r="D28" i="8"/>
  <c r="D27" i="8"/>
  <c r="G27" i="8" s="1"/>
  <c r="D26" i="8"/>
  <c r="G26" i="8" s="1"/>
  <c r="D25" i="8"/>
  <c r="G25" i="8" s="1"/>
  <c r="G24" i="8"/>
  <c r="D24" i="8"/>
  <c r="D23" i="8"/>
  <c r="D22" i="8" s="1"/>
  <c r="F22" i="8"/>
  <c r="E22" i="8"/>
  <c r="C22" i="8"/>
  <c r="B22" i="8"/>
  <c r="D20" i="8"/>
  <c r="G20" i="8" s="1"/>
  <c r="D19" i="8"/>
  <c r="G19" i="8" s="1"/>
  <c r="D18" i="8"/>
  <c r="G18" i="8" s="1"/>
  <c r="D17" i="8"/>
  <c r="G17" i="8" s="1"/>
  <c r="D16" i="8"/>
  <c r="G16" i="8" s="1"/>
  <c r="D15" i="8"/>
  <c r="G15" i="8" s="1"/>
  <c r="D14" i="8"/>
  <c r="G14" i="8" s="1"/>
  <c r="D13" i="8"/>
  <c r="G13" i="8" s="1"/>
  <c r="F12" i="8"/>
  <c r="E12" i="8"/>
  <c r="C12" i="8"/>
  <c r="B12" i="8"/>
  <c r="B11" i="8" s="1"/>
  <c r="G21" i="9" l="1"/>
  <c r="D32" i="9"/>
  <c r="C21" i="9"/>
  <c r="C32" i="9" s="1"/>
  <c r="D21" i="9"/>
  <c r="E16" i="9"/>
  <c r="H16" i="9" s="1"/>
  <c r="F9" i="9"/>
  <c r="F32" i="9" s="1"/>
  <c r="G9" i="9"/>
  <c r="H12" i="9"/>
  <c r="G80" i="8"/>
  <c r="G70" i="8"/>
  <c r="B48" i="8"/>
  <c r="B84" i="8" s="1"/>
  <c r="D49" i="8"/>
  <c r="G49" i="8" s="1"/>
  <c r="G42" i="8"/>
  <c r="D31" i="8"/>
  <c r="G31" i="8" s="1"/>
  <c r="G22" i="8"/>
  <c r="E11" i="8"/>
  <c r="C11" i="8"/>
  <c r="F48" i="8"/>
  <c r="E48" i="8"/>
  <c r="C84" i="8"/>
  <c r="D59" i="8"/>
  <c r="G59" i="8" s="1"/>
  <c r="F11" i="8"/>
  <c r="H13" i="9"/>
  <c r="H22" i="9"/>
  <c r="E28" i="9"/>
  <c r="H28" i="9" s="1"/>
  <c r="H25" i="9"/>
  <c r="G68" i="8"/>
  <c r="D12" i="8"/>
  <c r="G33" i="8"/>
  <c r="G60" i="8"/>
  <c r="G23" i="8"/>
  <c r="G50" i="8"/>
  <c r="G44" i="8"/>
  <c r="E48" i="7"/>
  <c r="H48" i="7" s="1"/>
  <c r="E47" i="7"/>
  <c r="H47" i="7" s="1"/>
  <c r="E46" i="7"/>
  <c r="H46" i="7" s="1"/>
  <c r="E45" i="7"/>
  <c r="H45" i="7" s="1"/>
  <c r="E44" i="7"/>
  <c r="H44" i="7" s="1"/>
  <c r="E43" i="7"/>
  <c r="H43" i="7" s="1"/>
  <c r="E42" i="7"/>
  <c r="H42" i="7" s="1"/>
  <c r="E41" i="7"/>
  <c r="H41" i="7" s="1"/>
  <c r="E40" i="7"/>
  <c r="H40" i="7" s="1"/>
  <c r="E39" i="7"/>
  <c r="H39" i="7" s="1"/>
  <c r="E38" i="7"/>
  <c r="H38" i="7" s="1"/>
  <c r="E37" i="7"/>
  <c r="H37" i="7" s="1"/>
  <c r="E36" i="7"/>
  <c r="H36" i="7" s="1"/>
  <c r="E35" i="7"/>
  <c r="H35" i="7" s="1"/>
  <c r="E34" i="7"/>
  <c r="H34" i="7" s="1"/>
  <c r="E33" i="7"/>
  <c r="H33" i="7" s="1"/>
  <c r="E32" i="7"/>
  <c r="H32" i="7" s="1"/>
  <c r="E31" i="7"/>
  <c r="H31" i="7" s="1"/>
  <c r="E30" i="7"/>
  <c r="H30" i="7" s="1"/>
  <c r="G29" i="7"/>
  <c r="F29" i="7"/>
  <c r="D29" i="7"/>
  <c r="C29" i="7"/>
  <c r="E28" i="7"/>
  <c r="H28" i="7" s="1"/>
  <c r="E27" i="7"/>
  <c r="H27" i="7" s="1"/>
  <c r="E26" i="7"/>
  <c r="H26" i="7" s="1"/>
  <c r="E25" i="7"/>
  <c r="H25" i="7" s="1"/>
  <c r="E24" i="7"/>
  <c r="H24" i="7" s="1"/>
  <c r="E23" i="7"/>
  <c r="H23" i="7" s="1"/>
  <c r="E22" i="7"/>
  <c r="H22" i="7" s="1"/>
  <c r="E21" i="7"/>
  <c r="H21" i="7" s="1"/>
  <c r="E20" i="7"/>
  <c r="H20" i="7" s="1"/>
  <c r="E19" i="7"/>
  <c r="H19" i="7" s="1"/>
  <c r="E18" i="7"/>
  <c r="H18" i="7" s="1"/>
  <c r="E17" i="7"/>
  <c r="H17" i="7" s="1"/>
  <c r="E16" i="7"/>
  <c r="H16" i="7" s="1"/>
  <c r="E15" i="7"/>
  <c r="H15" i="7" s="1"/>
  <c r="E14" i="7"/>
  <c r="H14" i="7" s="1"/>
  <c r="E13" i="7"/>
  <c r="H13" i="7" s="1"/>
  <c r="E12" i="7"/>
  <c r="H12" i="7" s="1"/>
  <c r="E11" i="7"/>
  <c r="H11" i="7" s="1"/>
  <c r="E10" i="7"/>
  <c r="G9" i="7"/>
  <c r="F9" i="7"/>
  <c r="F50" i="7" s="1"/>
  <c r="D9" i="7"/>
  <c r="C9" i="7"/>
  <c r="C50" i="7" s="1"/>
  <c r="F157" i="6"/>
  <c r="I157" i="6" s="1"/>
  <c r="F156" i="6"/>
  <c r="I156" i="6" s="1"/>
  <c r="I155" i="6"/>
  <c r="F155" i="6"/>
  <c r="F154" i="6"/>
  <c r="F153" i="6"/>
  <c r="I153" i="6" s="1"/>
  <c r="F152" i="6"/>
  <c r="I152" i="6" s="1"/>
  <c r="F151" i="6"/>
  <c r="I151" i="6" s="1"/>
  <c r="E150" i="6"/>
  <c r="D150" i="6"/>
  <c r="F149" i="6"/>
  <c r="I149" i="6" s="1"/>
  <c r="F148" i="6"/>
  <c r="I148" i="6" s="1"/>
  <c r="F147" i="6"/>
  <c r="I147" i="6" s="1"/>
  <c r="E146" i="6"/>
  <c r="D146" i="6"/>
  <c r="F145" i="6"/>
  <c r="I145" i="6" s="1"/>
  <c r="F144" i="6"/>
  <c r="I144" i="6" s="1"/>
  <c r="F143" i="6"/>
  <c r="I143" i="6" s="1"/>
  <c r="F142" i="6"/>
  <c r="I142" i="6" s="1"/>
  <c r="I141" i="6"/>
  <c r="F141" i="6"/>
  <c r="F140" i="6"/>
  <c r="I140" i="6" s="1"/>
  <c r="F139" i="6"/>
  <c r="I139" i="6" s="1"/>
  <c r="F138" i="6"/>
  <c r="I138" i="6" s="1"/>
  <c r="E137" i="6"/>
  <c r="D137" i="6"/>
  <c r="F136" i="6"/>
  <c r="I136" i="6" s="1"/>
  <c r="F135" i="6"/>
  <c r="I135" i="6" s="1"/>
  <c r="I134" i="6"/>
  <c r="F134" i="6"/>
  <c r="E133" i="6"/>
  <c r="D133" i="6"/>
  <c r="F132" i="6"/>
  <c r="I132" i="6" s="1"/>
  <c r="I131" i="6"/>
  <c r="F131" i="6"/>
  <c r="F130" i="6"/>
  <c r="I130" i="6" s="1"/>
  <c r="I129" i="6"/>
  <c r="F129" i="6"/>
  <c r="F128" i="6"/>
  <c r="I128" i="6" s="1"/>
  <c r="F127" i="6"/>
  <c r="I127" i="6" s="1"/>
  <c r="F126" i="6"/>
  <c r="I126" i="6" s="1"/>
  <c r="F125" i="6"/>
  <c r="I125" i="6" s="1"/>
  <c r="F124" i="6"/>
  <c r="I124" i="6" s="1"/>
  <c r="E123" i="6"/>
  <c r="D123" i="6"/>
  <c r="F122" i="6"/>
  <c r="I122" i="6" s="1"/>
  <c r="F121" i="6"/>
  <c r="I121" i="6" s="1"/>
  <c r="F120" i="6"/>
  <c r="I120" i="6" s="1"/>
  <c r="F119" i="6"/>
  <c r="I119" i="6" s="1"/>
  <c r="F118" i="6"/>
  <c r="I118" i="6" s="1"/>
  <c r="F117" i="6"/>
  <c r="I117" i="6" s="1"/>
  <c r="F116" i="6"/>
  <c r="I116" i="6" s="1"/>
  <c r="F115" i="6"/>
  <c r="F114" i="6"/>
  <c r="I114" i="6" s="1"/>
  <c r="H113" i="6"/>
  <c r="G113" i="6"/>
  <c r="E113" i="6"/>
  <c r="D113" i="6"/>
  <c r="I112" i="6"/>
  <c r="F112" i="6"/>
  <c r="F111" i="6"/>
  <c r="I111" i="6" s="1"/>
  <c r="F110" i="6"/>
  <c r="I110" i="6" s="1"/>
  <c r="F109" i="6"/>
  <c r="I109" i="6" s="1"/>
  <c r="F108" i="6"/>
  <c r="I108" i="6" s="1"/>
  <c r="F107" i="6"/>
  <c r="I107" i="6" s="1"/>
  <c r="F106" i="6"/>
  <c r="I106" i="6" s="1"/>
  <c r="F105" i="6"/>
  <c r="I105" i="6" s="1"/>
  <c r="F104" i="6"/>
  <c r="H103" i="6"/>
  <c r="G103" i="6"/>
  <c r="E103" i="6"/>
  <c r="D103" i="6"/>
  <c r="I102" i="6"/>
  <c r="F102" i="6"/>
  <c r="F101" i="6"/>
  <c r="I101" i="6" s="1"/>
  <c r="F100" i="6"/>
  <c r="I100" i="6" s="1"/>
  <c r="F99" i="6"/>
  <c r="I99" i="6" s="1"/>
  <c r="I98" i="6"/>
  <c r="F98" i="6"/>
  <c r="F97" i="6"/>
  <c r="I97" i="6" s="1"/>
  <c r="F96" i="6"/>
  <c r="I96" i="6" s="1"/>
  <c r="F95" i="6"/>
  <c r="I95" i="6" s="1"/>
  <c r="F94" i="6"/>
  <c r="H93" i="6"/>
  <c r="G93" i="6"/>
  <c r="E93" i="6"/>
  <c r="D93" i="6"/>
  <c r="F92" i="6"/>
  <c r="I92" i="6" s="1"/>
  <c r="F91" i="6"/>
  <c r="I91" i="6" s="1"/>
  <c r="I90" i="6"/>
  <c r="F90" i="6"/>
  <c r="F89" i="6"/>
  <c r="I89" i="6" s="1"/>
  <c r="F88" i="6"/>
  <c r="I88" i="6" s="1"/>
  <c r="F87" i="6"/>
  <c r="I87" i="6" s="1"/>
  <c r="F86" i="6"/>
  <c r="I86" i="6" s="1"/>
  <c r="H85" i="6"/>
  <c r="G85" i="6"/>
  <c r="D85" i="6"/>
  <c r="F83" i="6"/>
  <c r="I83" i="6" s="1"/>
  <c r="I82" i="6"/>
  <c r="F82" i="6"/>
  <c r="F81" i="6"/>
  <c r="I81" i="6" s="1"/>
  <c r="F80" i="6"/>
  <c r="I80" i="6" s="1"/>
  <c r="F79" i="6"/>
  <c r="I79" i="6" s="1"/>
  <c r="I78" i="6"/>
  <c r="F78" i="6"/>
  <c r="F77" i="6"/>
  <c r="F76" i="6" s="1"/>
  <c r="H76" i="6"/>
  <c r="G76" i="6"/>
  <c r="E76" i="6"/>
  <c r="D76" i="6"/>
  <c r="F75" i="6"/>
  <c r="I75" i="6" s="1"/>
  <c r="F74" i="6"/>
  <c r="I74" i="6" s="1"/>
  <c r="F73" i="6"/>
  <c r="I73" i="6" s="1"/>
  <c r="H72" i="6"/>
  <c r="G72" i="6"/>
  <c r="E72" i="6"/>
  <c r="D72" i="6"/>
  <c r="F71" i="6"/>
  <c r="I71" i="6" s="1"/>
  <c r="I70" i="6"/>
  <c r="F70" i="6"/>
  <c r="F69" i="6"/>
  <c r="I69" i="6" s="1"/>
  <c r="F68" i="6"/>
  <c r="I68" i="6" s="1"/>
  <c r="F67" i="6"/>
  <c r="I67" i="6" s="1"/>
  <c r="F66" i="6"/>
  <c r="I66" i="6" s="1"/>
  <c r="F65" i="6"/>
  <c r="I65" i="6" s="1"/>
  <c r="F64" i="6"/>
  <c r="H63" i="6"/>
  <c r="G63" i="6"/>
  <c r="E63" i="6"/>
  <c r="D63" i="6"/>
  <c r="F62" i="6"/>
  <c r="I62" i="6" s="1"/>
  <c r="F61" i="6"/>
  <c r="I61" i="6" s="1"/>
  <c r="F60" i="6"/>
  <c r="I60" i="6" s="1"/>
  <c r="H59" i="6"/>
  <c r="G59" i="6"/>
  <c r="E59" i="6"/>
  <c r="D59" i="6"/>
  <c r="F58" i="6"/>
  <c r="I58" i="6" s="1"/>
  <c r="F57" i="6"/>
  <c r="I57" i="6" s="1"/>
  <c r="I56" i="6"/>
  <c r="F56" i="6"/>
  <c r="F55" i="6"/>
  <c r="I55" i="6" s="1"/>
  <c r="F54" i="6"/>
  <c r="F49" i="6" s="1"/>
  <c r="F53" i="6"/>
  <c r="I53" i="6" s="1"/>
  <c r="I52" i="6"/>
  <c r="F52" i="6"/>
  <c r="F51" i="6"/>
  <c r="I51" i="6" s="1"/>
  <c r="F50" i="6"/>
  <c r="I50" i="6" s="1"/>
  <c r="E49" i="6"/>
  <c r="D49" i="6"/>
  <c r="F48" i="6"/>
  <c r="I48" i="6" s="1"/>
  <c r="I47" i="6"/>
  <c r="F47" i="6"/>
  <c r="F46" i="6"/>
  <c r="I46" i="6" s="1"/>
  <c r="I45" i="6"/>
  <c r="F45" i="6"/>
  <c r="F44" i="6"/>
  <c r="I44" i="6" s="1"/>
  <c r="F43" i="6"/>
  <c r="I43" i="6" s="1"/>
  <c r="F42" i="6"/>
  <c r="I41" i="6"/>
  <c r="F41" i="6"/>
  <c r="F40" i="6"/>
  <c r="I40" i="6" s="1"/>
  <c r="H39" i="6"/>
  <c r="G39" i="6"/>
  <c r="D39" i="6"/>
  <c r="F38" i="6"/>
  <c r="I38" i="6" s="1"/>
  <c r="I37" i="6"/>
  <c r="F37" i="6"/>
  <c r="F36" i="6"/>
  <c r="I36" i="6" s="1"/>
  <c r="F35" i="6"/>
  <c r="I35" i="6" s="1"/>
  <c r="F34" i="6"/>
  <c r="I34" i="6" s="1"/>
  <c r="F33" i="6"/>
  <c r="I33" i="6" s="1"/>
  <c r="F32" i="6"/>
  <c r="I32" i="6" s="1"/>
  <c r="F31" i="6"/>
  <c r="I31" i="6" s="1"/>
  <c r="F30" i="6"/>
  <c r="I30" i="6" s="1"/>
  <c r="H29" i="6"/>
  <c r="G29" i="6"/>
  <c r="E29" i="6"/>
  <c r="D29" i="6"/>
  <c r="F28" i="6"/>
  <c r="I28" i="6" s="1"/>
  <c r="F27" i="6"/>
  <c r="I27" i="6" s="1"/>
  <c r="F26" i="6"/>
  <c r="I26" i="6" s="1"/>
  <c r="F25" i="6"/>
  <c r="I25" i="6" s="1"/>
  <c r="F24" i="6"/>
  <c r="I24" i="6" s="1"/>
  <c r="F23" i="6"/>
  <c r="I23" i="6" s="1"/>
  <c r="F22" i="6"/>
  <c r="I22" i="6" s="1"/>
  <c r="I21" i="6"/>
  <c r="F21" i="6"/>
  <c r="F20" i="6"/>
  <c r="I20" i="6" s="1"/>
  <c r="H19" i="6"/>
  <c r="G19" i="6"/>
  <c r="G10" i="6" s="1"/>
  <c r="D19" i="6"/>
  <c r="F18" i="6"/>
  <c r="I18" i="6" s="1"/>
  <c r="I17" i="6"/>
  <c r="F17" i="6"/>
  <c r="F16" i="6"/>
  <c r="I16" i="6" s="1"/>
  <c r="F15" i="6"/>
  <c r="I15" i="6" s="1"/>
  <c r="I14" i="6"/>
  <c r="F13" i="6"/>
  <c r="I13" i="6" s="1"/>
  <c r="D11" i="6"/>
  <c r="G76" i="5"/>
  <c r="F76" i="5"/>
  <c r="D76" i="5"/>
  <c r="H75" i="5"/>
  <c r="E75" i="5"/>
  <c r="H74" i="5"/>
  <c r="E74" i="5"/>
  <c r="H69" i="5"/>
  <c r="H68" i="5" s="1"/>
  <c r="E69" i="5"/>
  <c r="E68" i="5" s="1"/>
  <c r="G68" i="5"/>
  <c r="F68" i="5"/>
  <c r="D68" i="5"/>
  <c r="C68" i="5"/>
  <c r="H64" i="5"/>
  <c r="E64" i="5"/>
  <c r="H63" i="5"/>
  <c r="E63" i="5"/>
  <c r="H62" i="5"/>
  <c r="E62" i="5"/>
  <c r="E60" i="5" s="1"/>
  <c r="H61" i="5"/>
  <c r="H60" i="5" s="1"/>
  <c r="E61" i="5"/>
  <c r="G60" i="5"/>
  <c r="F60" i="5"/>
  <c r="D60" i="5"/>
  <c r="D54" i="5" s="1"/>
  <c r="D53" i="5" s="1"/>
  <c r="D52" i="5" s="1"/>
  <c r="D51" i="5" s="1"/>
  <c r="D50" i="5" s="1"/>
  <c r="D49" i="5" s="1"/>
  <c r="D48" i="5" s="1"/>
  <c r="D47" i="5" s="1"/>
  <c r="D46" i="5" s="1"/>
  <c r="C60" i="5"/>
  <c r="C54" i="5" s="1"/>
  <c r="C53" i="5" s="1"/>
  <c r="C52" i="5" s="1"/>
  <c r="C51" i="5" s="1"/>
  <c r="C50" i="5" s="1"/>
  <c r="C49" i="5" s="1"/>
  <c r="C48" i="5" s="1"/>
  <c r="C47" i="5" s="1"/>
  <c r="C46" i="5" s="1"/>
  <c r="C66" i="5" s="1"/>
  <c r="E59" i="5"/>
  <c r="E58" i="5"/>
  <c r="E57" i="5"/>
  <c r="E56" i="5"/>
  <c r="E39" i="5"/>
  <c r="H38" i="5"/>
  <c r="H37" i="5" s="1"/>
  <c r="E38" i="5"/>
  <c r="E37" i="5" s="1"/>
  <c r="G37" i="5"/>
  <c r="F37" i="5"/>
  <c r="D37" i="5"/>
  <c r="C37" i="5"/>
  <c r="H36" i="5"/>
  <c r="E36" i="5"/>
  <c r="E35" i="5" s="1"/>
  <c r="H35" i="5"/>
  <c r="G35" i="5"/>
  <c r="F35" i="5"/>
  <c r="D35" i="5"/>
  <c r="C35" i="5"/>
  <c r="H34" i="5"/>
  <c r="E34" i="5"/>
  <c r="H33" i="5"/>
  <c r="E33" i="5"/>
  <c r="H32" i="5"/>
  <c r="E32" i="5"/>
  <c r="H31" i="5"/>
  <c r="E31" i="5"/>
  <c r="H30" i="5"/>
  <c r="E30" i="5"/>
  <c r="H29" i="5"/>
  <c r="E29" i="5"/>
  <c r="G28" i="5"/>
  <c r="F28" i="5"/>
  <c r="D28" i="5"/>
  <c r="C28" i="5"/>
  <c r="H27" i="5"/>
  <c r="E27" i="5"/>
  <c r="H26" i="5"/>
  <c r="E26" i="5"/>
  <c r="H25" i="5"/>
  <c r="E25" i="5"/>
  <c r="H24" i="5"/>
  <c r="E24" i="5"/>
  <c r="H23" i="5"/>
  <c r="E23" i="5"/>
  <c r="H22" i="5"/>
  <c r="E22" i="5"/>
  <c r="H21" i="5"/>
  <c r="E21" i="5"/>
  <c r="H20" i="5"/>
  <c r="E20" i="5"/>
  <c r="H19" i="5"/>
  <c r="E19" i="5"/>
  <c r="H18" i="5"/>
  <c r="E18" i="5"/>
  <c r="H17" i="5"/>
  <c r="E17" i="5"/>
  <c r="E16" i="5" s="1"/>
  <c r="G16" i="5"/>
  <c r="F16" i="5"/>
  <c r="D16" i="5"/>
  <c r="C16" i="5"/>
  <c r="H15" i="5"/>
  <c r="E15" i="5"/>
  <c r="H14" i="5"/>
  <c r="E14" i="5"/>
  <c r="H13" i="5"/>
  <c r="E13" i="5"/>
  <c r="H12" i="5"/>
  <c r="E12" i="5"/>
  <c r="H11" i="5"/>
  <c r="E11" i="5"/>
  <c r="H10" i="5"/>
  <c r="E10" i="5"/>
  <c r="H9" i="5"/>
  <c r="E9" i="5"/>
  <c r="E82" i="4"/>
  <c r="D82" i="4"/>
  <c r="E80" i="4"/>
  <c r="D80" i="4"/>
  <c r="C80" i="4"/>
  <c r="E78" i="4"/>
  <c r="D78" i="4"/>
  <c r="C78" i="4"/>
  <c r="C76" i="4" s="1"/>
  <c r="E77" i="4"/>
  <c r="D77" i="4"/>
  <c r="C77" i="4"/>
  <c r="E74" i="4"/>
  <c r="D74" i="4"/>
  <c r="C74" i="4"/>
  <c r="C66" i="4"/>
  <c r="C68" i="4" s="1"/>
  <c r="E64" i="4"/>
  <c r="D64" i="4"/>
  <c r="E62" i="4"/>
  <c r="D62" i="4"/>
  <c r="C62" i="4"/>
  <c r="E60" i="4"/>
  <c r="E59" i="4"/>
  <c r="E58" i="4"/>
  <c r="E56" i="4"/>
  <c r="D56" i="4"/>
  <c r="C56" i="4"/>
  <c r="E44" i="4"/>
  <c r="D44" i="4"/>
  <c r="C44" i="4"/>
  <c r="C48" i="4" s="1"/>
  <c r="C12" i="4" s="1"/>
  <c r="C9" i="4" s="1"/>
  <c r="C22" i="4" s="1"/>
  <c r="C24" i="4" s="1"/>
  <c r="C26" i="4" s="1"/>
  <c r="E41" i="4"/>
  <c r="D41" i="4"/>
  <c r="C41" i="4"/>
  <c r="E31" i="4"/>
  <c r="D31" i="4"/>
  <c r="C31" i="4"/>
  <c r="E18" i="4"/>
  <c r="D18" i="4"/>
  <c r="E14" i="4"/>
  <c r="D14" i="4"/>
  <c r="C14" i="4"/>
  <c r="L20" i="3"/>
  <c r="L19" i="3"/>
  <c r="L18" i="3"/>
  <c r="L17" i="3"/>
  <c r="L16" i="3"/>
  <c r="K15" i="3"/>
  <c r="J15" i="3"/>
  <c r="I15" i="3"/>
  <c r="H15" i="3"/>
  <c r="G15" i="3"/>
  <c r="F15" i="3"/>
  <c r="E15" i="3"/>
  <c r="D15" i="3"/>
  <c r="C15" i="3"/>
  <c r="L14" i="3"/>
  <c r="L13" i="3"/>
  <c r="L12" i="3"/>
  <c r="L11" i="3"/>
  <c r="L10" i="3"/>
  <c r="L9" i="3" s="1"/>
  <c r="K9" i="3"/>
  <c r="K21" i="3" s="1"/>
  <c r="J9" i="3"/>
  <c r="I9" i="3"/>
  <c r="H9" i="3"/>
  <c r="H21" i="3" s="1"/>
  <c r="G9" i="3"/>
  <c r="G21" i="3" s="1"/>
  <c r="F9" i="3"/>
  <c r="E9" i="3"/>
  <c r="D9" i="3"/>
  <c r="D21" i="3" s="1"/>
  <c r="C9" i="3"/>
  <c r="C21" i="3" s="1"/>
  <c r="E76" i="5" l="1"/>
  <c r="H76" i="5"/>
  <c r="E47" i="5"/>
  <c r="E49" i="5"/>
  <c r="E51" i="5"/>
  <c r="E52" i="5"/>
  <c r="E53" i="5"/>
  <c r="E54" i="5"/>
  <c r="E48" i="5"/>
  <c r="E50" i="5"/>
  <c r="E55" i="5"/>
  <c r="C71" i="5"/>
  <c r="D66" i="5"/>
  <c r="G41" i="5"/>
  <c r="H28" i="5"/>
  <c r="E28" i="5"/>
  <c r="E41" i="5" s="1"/>
  <c r="H16" i="5"/>
  <c r="D76" i="4"/>
  <c r="D48" i="4"/>
  <c r="D12" i="4" s="1"/>
  <c r="D9" i="4" s="1"/>
  <c r="D22" i="4" s="1"/>
  <c r="D24" i="4" s="1"/>
  <c r="D26" i="4" s="1"/>
  <c r="D35" i="4" s="1"/>
  <c r="E76" i="4"/>
  <c r="E84" i="4" s="1"/>
  <c r="E86" i="4" s="1"/>
  <c r="C84" i="4"/>
  <c r="C86" i="4" s="1"/>
  <c r="E48" i="4"/>
  <c r="E12" i="4" s="1"/>
  <c r="E9" i="4" s="1"/>
  <c r="E22" i="4" s="1"/>
  <c r="E24" i="4" s="1"/>
  <c r="E26" i="4" s="1"/>
  <c r="E35" i="4" s="1"/>
  <c r="C35" i="4"/>
  <c r="I21" i="3"/>
  <c r="J21" i="3"/>
  <c r="L15" i="3"/>
  <c r="E21" i="3"/>
  <c r="F21" i="3"/>
  <c r="G32" i="9"/>
  <c r="E21" i="9"/>
  <c r="H21" i="9" s="1"/>
  <c r="E9" i="9"/>
  <c r="E84" i="8"/>
  <c r="F84" i="8"/>
  <c r="G48" i="8"/>
  <c r="D48" i="8"/>
  <c r="G50" i="7"/>
  <c r="D50" i="7"/>
  <c r="E9" i="7"/>
  <c r="F150" i="6"/>
  <c r="I150" i="6" s="1"/>
  <c r="F133" i="6"/>
  <c r="I133" i="6" s="1"/>
  <c r="F113" i="6"/>
  <c r="I76" i="6"/>
  <c r="F72" i="6"/>
  <c r="I72" i="6" s="1"/>
  <c r="F63" i="6"/>
  <c r="I63" i="6" s="1"/>
  <c r="I64" i="6"/>
  <c r="I54" i="6"/>
  <c r="E10" i="6"/>
  <c r="F39" i="6"/>
  <c r="H10" i="6"/>
  <c r="F19" i="6"/>
  <c r="D10" i="6"/>
  <c r="I113" i="6"/>
  <c r="F103" i="6"/>
  <c r="I103" i="6" s="1"/>
  <c r="I104" i="6"/>
  <c r="E84" i="6"/>
  <c r="F93" i="6"/>
  <c r="I93" i="6" s="1"/>
  <c r="G84" i="6"/>
  <c r="G159" i="6" s="1"/>
  <c r="H84" i="6"/>
  <c r="I94" i="6"/>
  <c r="D84" i="6"/>
  <c r="F29" i="6"/>
  <c r="I19" i="6"/>
  <c r="F11" i="6"/>
  <c r="D41" i="5"/>
  <c r="F41" i="5"/>
  <c r="D66" i="4"/>
  <c r="D68" i="4" s="1"/>
  <c r="E66" i="4"/>
  <c r="E68" i="4" s="1"/>
  <c r="D84" i="4"/>
  <c r="D86" i="4" s="1"/>
  <c r="D11" i="8"/>
  <c r="D84" i="8" s="1"/>
  <c r="G12" i="8"/>
  <c r="G11" i="8" s="1"/>
  <c r="H29" i="7"/>
  <c r="E29" i="7"/>
  <c r="H10" i="7"/>
  <c r="H9" i="7" s="1"/>
  <c r="H50" i="7" s="1"/>
  <c r="I29" i="6"/>
  <c r="I39" i="6"/>
  <c r="I49" i="6"/>
  <c r="F59" i="6"/>
  <c r="I59" i="6" s="1"/>
  <c r="F85" i="6"/>
  <c r="F146" i="6"/>
  <c r="I146" i="6" s="1"/>
  <c r="I12" i="6"/>
  <c r="I11" i="6" s="1"/>
  <c r="I42" i="6"/>
  <c r="I77" i="6"/>
  <c r="I115" i="6"/>
  <c r="I154" i="6"/>
  <c r="F123" i="6"/>
  <c r="I123" i="6" s="1"/>
  <c r="F137" i="6"/>
  <c r="I137" i="6" s="1"/>
  <c r="L21" i="3"/>
  <c r="E46" i="5" l="1"/>
  <c r="E66" i="5" s="1"/>
  <c r="E71" i="5" s="1"/>
  <c r="D71" i="5"/>
  <c r="E32" i="9"/>
  <c r="H9" i="9"/>
  <c r="H32" i="9" s="1"/>
  <c r="G84" i="8"/>
  <c r="E50" i="7"/>
  <c r="E159" i="6"/>
  <c r="H159" i="6"/>
  <c r="D159" i="6"/>
  <c r="F10" i="6"/>
  <c r="I10" i="6"/>
  <c r="I85" i="6"/>
  <c r="I84" i="6" s="1"/>
  <c r="F84" i="6"/>
  <c r="F159" i="6" l="1"/>
  <c r="I159" i="6"/>
  <c r="H58" i="5"/>
  <c r="H57" i="5"/>
  <c r="H59" i="5"/>
  <c r="H56" i="5"/>
  <c r="G54" i="5"/>
  <c r="H54" i="5" s="1"/>
  <c r="F54" i="5"/>
  <c r="F53" i="5" s="1"/>
  <c r="F52" i="5" s="1"/>
  <c r="F51" i="5" s="1"/>
  <c r="F50" i="5" s="1"/>
  <c r="F49" i="5" s="1"/>
  <c r="F48" i="5" s="1"/>
  <c r="F47" i="5" s="1"/>
  <c r="H55" i="5" l="1"/>
  <c r="G53" i="5"/>
  <c r="H53" i="5" s="1"/>
  <c r="F46" i="5"/>
  <c r="F66" i="5" s="1"/>
  <c r="F71" i="5" s="1"/>
  <c r="G52" i="5" l="1"/>
  <c r="H52" i="5" s="1"/>
  <c r="G51" i="5" l="1"/>
  <c r="H51" i="5" s="1"/>
  <c r="G50" i="5"/>
  <c r="H50" i="5" l="1"/>
  <c r="G49" i="5"/>
  <c r="H49" i="5" l="1"/>
  <c r="G48" i="5"/>
  <c r="G47" i="5" l="1"/>
  <c r="G46" i="5" s="1"/>
  <c r="H48" i="5"/>
  <c r="H47" i="5" l="1"/>
  <c r="H46" i="5" s="1"/>
  <c r="H66" i="5" s="1"/>
  <c r="H71" i="5" s="1"/>
  <c r="G66" i="5"/>
  <c r="G71" i="5" s="1"/>
</calcChain>
</file>

<file path=xl/sharedStrings.xml><?xml version="1.0" encoding="utf-8"?>
<sst xmlns="http://schemas.openxmlformats.org/spreadsheetml/2006/main" count="1174" uniqueCount="719">
  <si>
    <t>INSTITUTO ESTATAL DE LA EDUCACIÓN PARA LOS ADULTOS DEL ESTADO DE CAMPECHE</t>
  </si>
  <si>
    <t>Estado de Situación Financiera Detallado - LDF</t>
  </si>
  <si>
    <t>(PESOS)</t>
  </si>
  <si>
    <t>Concepto (c)</t>
  </si>
  <si>
    <t>2021 (d)</t>
  </si>
  <si>
    <t>31 de diciembre de 2020 (e)</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</si>
  <si>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</si>
  <si>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</si>
  <si>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</si>
  <si>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</si>
  <si>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</si>
  <si>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</si>
  <si>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</si>
  <si>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</si>
  <si>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</si>
  <si>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</si>
  <si>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</si>
  <si>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</si>
  <si>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</si>
  <si>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</si>
  <si>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</si>
  <si>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</si>
  <si>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</si>
  <si>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</si>
  <si>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</si>
  <si>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</si>
  <si>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</si>
  <si>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</si>
  <si>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</si>
  <si>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</si>
  <si>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</si>
  <si>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</si>
  <si>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</si>
  <si>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</si>
  <si>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</si>
  <si>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</si>
  <si>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</si>
  <si>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</si>
  <si>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</si>
  <si>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</si>
  <si>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</si>
  <si>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</si>
  <si>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</si>
  <si>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</si>
  <si>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</si>
  <si>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</si>
  <si>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</si>
  <si>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</si>
  <si>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</si>
  <si>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</si>
  <si>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</si>
  <si>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</si>
  <si>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</si>
  <si>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</si>
  <si>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</si>
  <si>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</si>
  <si>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</si>
  <si>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</si>
  <si>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</si>
  <si>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</si>
  <si>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</si>
  <si>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</si>
  <si>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</si>
  <si>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</si>
  <si>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</si>
  <si>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</si>
  <si>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</si>
  <si>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</si>
  <si>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</si>
  <si>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</si>
  <si>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</si>
  <si>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</si>
  <si>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</si>
  <si>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</si>
  <si>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</si>
  <si>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</si>
  <si>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</si>
  <si>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</si>
  <si>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</si>
  <si>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</si>
  <si>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</si>
  <si>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</si>
  <si>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</si>
  <si>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</si>
  <si>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</si>
  <si>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</si>
  <si>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</si>
  <si>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</si>
  <si>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</si>
  <si>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</si>
  <si>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</si>
  <si>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</si>
  <si>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</si>
  <si>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</si>
  <si>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</si>
  <si>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</si>
  <si>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</si>
  <si>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</si>
  <si>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</si>
  <si>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</si>
  <si>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</si>
  <si>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</si>
  <si>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</si>
  <si>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</si>
  <si>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</si>
  <si>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</si>
  <si>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</si>
  <si>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</si>
  <si>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</si>
  <si>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</si>
  <si>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</si>
  <si>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</si>
  <si>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</si>
  <si>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</si>
  <si>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</si>
  <si>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</si>
  <si>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</si>
  <si>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</si>
  <si>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</si>
  <si>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</si>
  <si>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</si>
  <si>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</si>
  <si>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</si>
  <si>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</si>
  <si>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t>
  </si>
  <si>
    <t>Saldo al 31 de diciembre de 2020 (d)</t>
  </si>
  <si>
    <t>Disposiciones del Periodo</t>
  </si>
  <si>
    <t>Amortizaciones del Periodo</t>
  </si>
  <si>
    <t>Revaluaciones, Reclasificaciones y Otros Ajustes</t>
  </si>
  <si>
    <t>Saldo Final del Periodo (h)</t>
  </si>
  <si>
    <t>Pago de Intereses del Periodo</t>
  </si>
  <si>
    <t>Pago de Comisiones y demás costos asociados durante el Periodo</t>
  </si>
  <si>
    <t>(c)</t>
  </si>
  <si>
    <t>(d)</t>
  </si>
  <si>
    <t>(e)</t>
  </si>
  <si>
    <t>(f)</t>
  </si>
  <si>
    <t>(g)</t>
  </si>
  <si>
    <t>h=d+e-f+g</t>
  </si>
  <si>
    <t>(i)</t>
  </si>
  <si>
    <t>(j)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</si>
  <si>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</si>
  <si>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</si>
  <si>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</si>
  <si>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</si>
  <si>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</si>
  <si>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</si>
  <si>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</si>
  <si>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</si>
  <si>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</si>
  <si>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</si>
  <si>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</si>
  <si>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</si>
  <si>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</si>
  <si>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</si>
  <si>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</si>
  <si>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</si>
  <si>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</si>
  <si>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</si>
  <si>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</si>
  <si>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1.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</si>
  <si>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2. Se refiere al valor del Bono Cupón Cero que respalda el pago de los créditos asociados al mismo (Activo).</t>
  </si>
  <si>
    <t>Obligaciones a Corto Plazo (k)</t>
  </si>
  <si>
    <t>Monto Contratado (l)</t>
  </si>
  <si>
    <t>Plazo Pactado                (m)</t>
  </si>
  <si>
    <t>Tasa de Interés</t>
  </si>
  <si>
    <t>Comisiones y Costos Relacionados (o)</t>
  </si>
  <si>
    <t>Tasa Efectiva</t>
  </si>
  <si>
    <t>(n)</t>
  </si>
  <si>
    <t>(p)</t>
  </si>
  <si>
    <t>6. Obligaciones a Corto Plazo (Informativo)</t>
  </si>
  <si>
    <t>A. Crédito 1</t>
  </si>
  <si>
    <t>B. Crédito 2</t>
  </si>
  <si>
    <t>C. Crédito XX</t>
  </si>
  <si>
    <t>Informe Analítico de Obligaciones Diferentes de Financiamientos – LDF</t>
  </si>
  <si>
    <t>Denominación de las Obligaciones Diferentes de Financiamiento</t>
  </si>
  <si>
    <t>Fecha del Contrato</t>
  </si>
  <si>
    <t>Fecha de inicio de operación del proyecto</t>
  </si>
  <si>
    <t>Fecha de vencimiento</t>
  </si>
  <si>
    <t>Monto de la inversión pactado</t>
  </si>
  <si>
    <t>Plazo pactado</t>
  </si>
  <si>
    <t>Monto promedio mensual del pago de la contraprestación</t>
  </si>
  <si>
    <t>Monto promedio mensual del pago de la contraprestación correspondiente al pago de inversión</t>
  </si>
  <si>
    <t>(h)</t>
  </si>
  <si>
    <t>(k)</t>
  </si>
  <si>
    <t>(l)</t>
  </si>
  <si>
    <t>(m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</si>
  <si>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</si>
  <si>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</si>
  <si>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</si>
  <si>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</si>
  <si>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</si>
  <si>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</si>
  <si>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</si>
  <si>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</si>
  <si>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</si>
  <si>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</si>
  <si>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</si>
  <si>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</si>
  <si>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</si>
  <si>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Devengado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</si>
  <si>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</si>
  <si>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</si>
  <si>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</si>
  <si>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</si>
  <si>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</si>
  <si>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</si>
  <si>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</si>
  <si>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4"/>
        <color indexed="8"/>
        <rFont val="Arial"/>
        <family val="2"/>
      </rPr>
      <t>1</t>
    </r>
    <r>
      <rPr>
        <b/>
        <sz val="14"/>
        <color indexed="8"/>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</si>
  <si>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</si>
  <si>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</si>
  <si>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</si>
  <si>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</si>
  <si>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</si>
  <si>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</si>
  <si>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</si>
  <si>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</si>
  <si>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</si>
  <si>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</si>
  <si>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</si>
  <si>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</si>
  <si>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</si>
  <si>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</si>
  <si>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</si>
  <si>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</si>
  <si>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</si>
  <si>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</si>
  <si>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</si>
  <si>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</si>
  <si>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</si>
  <si>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</si>
  <si>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</si>
  <si>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</si>
  <si>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</si>
  <si>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</si>
  <si>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</si>
  <si>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</si>
  <si>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</si>
  <si>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</si>
  <si>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</si>
  <si>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</si>
  <si>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</si>
  <si>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</si>
  <si>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</si>
  <si>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</si>
  <si>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</si>
  <si>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</si>
  <si>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</si>
  <si>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</si>
  <si>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</si>
  <si>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</si>
  <si>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</si>
  <si>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</si>
  <si>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</si>
  <si>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Ventas de Bienes y Prestación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</si>
  <si>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</si>
  <si>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</si>
  <si>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</si>
  <si>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</si>
  <si>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</si>
  <si>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</si>
  <si>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</si>
  <si>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</si>
  <si>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</si>
  <si>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</si>
  <si>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</si>
  <si>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</si>
  <si>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</si>
  <si>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</si>
  <si>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</si>
  <si>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</si>
  <si>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</si>
  <si>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</si>
  <si>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 y Asignaciones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</si>
  <si>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</si>
  <si>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</si>
  <si>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</si>
  <si>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</si>
  <si>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</si>
  <si>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</si>
  <si>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</si>
  <si>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</si>
  <si>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</si>
  <si>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</si>
  <si>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</si>
  <si>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</si>
  <si>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</si>
  <si>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</si>
  <si>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</si>
  <si>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</si>
  <si>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</si>
  <si>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</si>
  <si>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</si>
  <si>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</si>
  <si>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</si>
  <si>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</si>
  <si>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</si>
  <si>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</si>
  <si>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</si>
  <si>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Asignaciones,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</si>
  <si>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</si>
  <si>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</si>
  <si>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</si>
  <si>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</si>
  <si>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</si>
  <si>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</si>
  <si>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</si>
  <si>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</si>
  <si>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</si>
  <si>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</si>
  <si>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</si>
  <si>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Egresos</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</si>
  <si>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</si>
  <si>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</si>
  <si>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</si>
  <si>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</si>
  <si>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</si>
  <si>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</si>
  <si>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</si>
  <si>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</si>
  <si>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</si>
  <si>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</si>
  <si>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</si>
  <si>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</si>
  <si>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</si>
  <si>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</si>
  <si>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</si>
  <si>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</si>
  <si>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</si>
  <si>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</si>
  <si>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</si>
  <si>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</si>
  <si>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</si>
  <si>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</si>
  <si>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</si>
  <si>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</si>
  <si>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</si>
  <si>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</si>
  <si>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</si>
  <si>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</si>
  <si>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</si>
  <si>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</si>
  <si>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</si>
  <si>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</si>
  <si>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</si>
  <si>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</si>
  <si>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</si>
  <si>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</si>
  <si>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</si>
  <si>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</si>
  <si>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</si>
  <si>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</si>
  <si>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</si>
  <si>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</si>
  <si>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</si>
  <si>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</si>
  <si>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</si>
  <si>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</si>
  <si>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</si>
  <si>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</si>
  <si>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</si>
  <si>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</si>
  <si>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</si>
  <si>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</si>
  <si>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</si>
  <si>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</si>
  <si>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</si>
  <si>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</si>
  <si>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</si>
  <si>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</si>
  <si>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</si>
  <si>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</si>
  <si>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</si>
  <si>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</si>
  <si>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</si>
  <si>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</si>
  <si>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</si>
  <si>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</si>
  <si>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</si>
  <si>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</si>
  <si>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</si>
  <si>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</si>
  <si>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</si>
  <si>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</si>
  <si>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</si>
  <si>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</si>
  <si>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</si>
  <si>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</si>
  <si>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</si>
  <si>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</si>
  <si>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</si>
  <si>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</si>
  <si>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  (I=A+B+C+D+E+F+G+H+J+K+L+M+N+O+P+Q+R+S+T)</t>
  </si>
  <si>
    <t>A. DIRECCIÓN GENERAL</t>
  </si>
  <si>
    <t>B. DEPARTAMENTO DE PLANEACIÓN Y SEGUIMIENTO OPERATIVO</t>
  </si>
  <si>
    <t>C. DEPARTAMENTO DE SERVICIOS EDUCATIVOS</t>
  </si>
  <si>
    <t>D. DEPARTAMENTO DE ACREDITACIÓN</t>
  </si>
  <si>
    <t>E. DEPARTAMENTO DE ADMINISTRACIÓN</t>
  </si>
  <si>
    <t>F. UNIDAD DE INFORMATICA</t>
  </si>
  <si>
    <t>G. UNIDAD DE ASUNTOS JURIDICOS</t>
  </si>
  <si>
    <t>H. COORDINACIÓN DE DELEGACIONES</t>
  </si>
  <si>
    <t>J. 01 DELEGACIÓN MUNICIPAL  CALKINI</t>
  </si>
  <si>
    <t>K. 02 DELEGACIÓN MUNICIPAL  CAMPECHE</t>
  </si>
  <si>
    <t>L. 03 DELEGACIÓN MUNICIPAL  HOPELCHEN</t>
  </si>
  <si>
    <t>M. 04 DELEGACIÓN MUNICIPAL  CHAMPOTON</t>
  </si>
  <si>
    <t>N. 05 DELEGACIÓN MUNICIPAL ESCARCEGA</t>
  </si>
  <si>
    <t>O. 06 DELEGACIÓN MUNICIPAL  CANDELARIA</t>
  </si>
  <si>
    <t>P. 07 DELEGACIÓN MUNICIPAL  CD. DEL CARMEN</t>
  </si>
  <si>
    <t>Q. 08 DELEGACIÓN MUNICIPAL  CALAKMUL</t>
  </si>
  <si>
    <t>R. 09 DELEGACIÓN MUNICIPAL  PALIZADA</t>
  </si>
  <si>
    <t>S. 10 DELEGACIÓN MUNICIPAL  TENABO</t>
  </si>
  <si>
    <t>T. 11 DELEGACIÓN MUNICIPAL  HECELCHAKAN</t>
  </si>
  <si>
    <t xml:space="preserve">II. Gasto Etiquetado    (I=A+B+C+D+E+F+G+H+J+K+L+M+N+O+P+Q+R+S+T) </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</si>
  <si>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</si>
  <si>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</si>
  <si>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</si>
  <si>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</si>
  <si>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</si>
  <si>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</si>
  <si>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</si>
  <si>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</si>
  <si>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</si>
  <si>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</si>
  <si>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</si>
  <si>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</si>
  <si>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</si>
  <si>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</si>
  <si>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</si>
  <si>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</si>
  <si>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</si>
  <si>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</si>
  <si>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</si>
  <si>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</si>
  <si>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</si>
  <si>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</si>
  <si>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</si>
  <si>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</si>
  <si>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</si>
  <si>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</si>
  <si>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</si>
  <si>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</si>
  <si>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</si>
  <si>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</si>
  <si>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</si>
  <si>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</si>
  <si>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</si>
  <si>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</si>
  <si>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</si>
  <si>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</si>
  <si>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</si>
  <si>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</si>
  <si>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</si>
  <si>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</si>
  <si>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</si>
  <si>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</si>
  <si>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</si>
  <si>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</si>
  <si>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</si>
  <si>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</si>
  <si>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</si>
  <si>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</si>
  <si>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</si>
  <si>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</si>
  <si>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Al 31 de diciembre de 2020 y al 31 de Diciembre de 2021</t>
  </si>
  <si>
    <t xml:space="preserve">Del 1 de Enero al 31 de Diciembre de 2021 </t>
  </si>
  <si>
    <t>Monto pagado de la inversión al 31 de Diciembre de 2021</t>
  </si>
  <si>
    <t>Monto pagado de la inversión actualizado al 31 de Diciembre de 2021</t>
  </si>
  <si>
    <t>Saldo pendiente por pagar de la inversión al 31  de Diciembre de 2021</t>
  </si>
  <si>
    <t>Del 1 de Enero al 31 de Diciembre de 2021</t>
  </si>
  <si>
    <t>Formato 7 a) Proyecciones de Ingresos – LDF</t>
  </si>
  <si>
    <t xml:space="preserve">(CIFRAS NOMINALES) </t>
  </si>
  <si>
    <t xml:space="preserve">Concepto </t>
  </si>
  <si>
    <t xml:space="preserve">Año en Cuestión </t>
  </si>
  <si>
    <t xml:space="preserve">Año 1 </t>
  </si>
  <si>
    <t xml:space="preserve">Año 2 </t>
  </si>
  <si>
    <t xml:space="preserve">Año 3 </t>
  </si>
  <si>
    <t xml:space="preserve">Año 4 </t>
  </si>
  <si>
    <t xml:space="preserve">Año 5 </t>
  </si>
  <si>
    <t xml:space="preserve">(de iniciativa de Ley) </t>
  </si>
  <si>
    <t>1.   Ingresos de Libre Disposición (1=A+B+C+D+E+F+G+H+I+J+K+L)</t>
  </si>
  <si>
    <t>A.    Impuestos</t>
  </si>
  <si>
    <t>B.    Cuotas y Aportaciones de Seguridad Social</t>
  </si>
  <si>
    <t>C.    Contribuciones de Mejoras</t>
  </si>
  <si>
    <t>D.    Derechos</t>
  </si>
  <si>
    <t>E.    Productos</t>
  </si>
  <si>
    <t>F.     Aprovechamientos</t>
  </si>
  <si>
    <t>G.    Ingresos por Ventas de Bienes y Servicios</t>
  </si>
  <si>
    <t>H.    Participaciones</t>
  </si>
  <si>
    <t>I.      Incentivos Derivados de la Colaboración Fiscal</t>
  </si>
  <si>
    <t>J.     Transferencias y Asignaciones</t>
  </si>
  <si>
    <t>K.    Convenios</t>
  </si>
  <si>
    <t>L.     Otros Ingresos de Libre Disposición</t>
  </si>
  <si>
    <t>2.   Transferencias Federales Etiquetadas (2=A+B+C+D+E)</t>
  </si>
  <si>
    <t>A.    Aportaciones</t>
  </si>
  <si>
    <t>B.    Convenios</t>
  </si>
  <si>
    <t>C.    Fondos Distintos de Aportaciones</t>
  </si>
  <si>
    <r>
      <t xml:space="preserve">D.   Transferencias, Asignaciones, Subsidios y     </t>
    </r>
    <r>
      <rPr>
        <sz val="9"/>
        <color theme="0"/>
        <rFont val="Arial"/>
        <family val="2"/>
      </rPr>
      <t xml:space="preserve">  ____</t>
    </r>
    <r>
      <rPr>
        <sz val="9"/>
        <color theme="1"/>
        <rFont val="Arial"/>
        <family val="2"/>
      </rPr>
      <t>Subvenciones, y Pensiones y Jubilaciones</t>
    </r>
  </si>
  <si>
    <t>E.    Otras Transferencias Federales Etiquetadas</t>
  </si>
  <si>
    <t>3.   Ingresos Derivados de Financiamientos (3=A)</t>
  </si>
  <si>
    <t>A.    Ingresos Derivados de Financiamientos</t>
  </si>
  <si>
    <t>4.   Total de Ingresos Proyectados (4=1+2+3)</t>
  </si>
  <si>
    <t>1. Ingresos Derivados de Financiamientos con Fuente de Pago      de Recursos de Libre Disposición</t>
  </si>
  <si>
    <t>2. Ingresos derivados de Financiamientos con Fuente de Pago de Transferencias Federales Etiquetadas</t>
  </si>
  <si>
    <t>3. Ingresos Derivados de Financiamiento (3 = 1 + 2)</t>
  </si>
  <si>
    <t>Formato 7 b) Proyecciones de Egresos – LDF</t>
  </si>
  <si>
    <t>(CIFRAS NOMINALES)</t>
  </si>
  <si>
    <t>Año 2</t>
  </si>
  <si>
    <t>Año 3</t>
  </si>
  <si>
    <t xml:space="preserve">(de proyecto de presupuesto) </t>
  </si>
  <si>
    <r>
      <t>1. Gasto No Etiquetado</t>
    </r>
    <r>
      <rPr>
        <sz val="9"/>
        <color theme="1"/>
        <rFont val="Arial"/>
        <family val="2"/>
      </rPr>
      <t xml:space="preserve"> </t>
    </r>
    <r>
      <rPr>
        <b/>
        <sz val="9"/>
        <color theme="1"/>
        <rFont val="Arial"/>
        <family val="2"/>
      </rPr>
      <t>(1=A+B+C+D+E+F+G+H+I)</t>
    </r>
  </si>
  <si>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</si>
  <si>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</si>
  <si>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</si>
  <si>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</si>
  <si>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</si>
  <si>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</si>
  <si>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</si>
  <si>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</si>
  <si>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</si>
  <si>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2. Gasto Etiquetado (2=A+B+C+D+E+F+G+H+I)</t>
  </si>
  <si>
    <r>
      <t xml:space="preserve">D.  Transferencias, Asignaciones, Subsidios y     </t>
    </r>
    <r>
      <rPr>
        <sz val="9"/>
        <color theme="0"/>
        <rFont val="Arial"/>
        <family val="2"/>
      </rPr>
      <t xml:space="preserve">  ___</t>
    </r>
    <r>
      <rPr>
        <sz val="9"/>
        <color theme="1"/>
        <rFont val="Arial"/>
        <family val="2"/>
      </rPr>
      <t>Subvenciones, y Pensiones y Jubilaciones</t>
    </r>
  </si>
  <si>
    <t>H.    Participaciones y Aportaciones</t>
  </si>
  <si>
    <t>3. Total de Egresos Proyectados (3 = 1 + 2)</t>
  </si>
  <si>
    <t>La Ley de Disciplina Financiera en su Anexo 2 “INSTRUCTIVOS DE LLENADO DE LOS FORMATOS” indica que las Entidades Federativas y Municipios integrarán esta información, motivo por el cual este Organismo Descentralizado no realiza el llenado del formato 7.</t>
  </si>
  <si>
    <t>Formato 7 c) Resultados de Ingresos – LDF</t>
  </si>
  <si>
    <r>
      <t>Año 5</t>
    </r>
    <r>
      <rPr>
        <b/>
        <vertAlign val="superscript"/>
        <sz val="9"/>
        <color theme="1"/>
        <rFont val="Arial"/>
        <family val="2"/>
      </rPr>
      <t>1</t>
    </r>
  </si>
  <si>
    <r>
      <t>Año 4</t>
    </r>
    <r>
      <rPr>
        <b/>
        <vertAlign val="superscript"/>
        <sz val="9"/>
        <color theme="1"/>
        <rFont val="Arial"/>
        <family val="2"/>
      </rPr>
      <t>1</t>
    </r>
    <r>
      <rPr>
        <b/>
        <sz val="9"/>
        <color theme="1"/>
        <rFont val="Arial"/>
        <family val="2"/>
      </rPr>
      <t xml:space="preserve"> </t>
    </r>
  </si>
  <si>
    <r>
      <t>Año 3</t>
    </r>
    <r>
      <rPr>
        <b/>
        <vertAlign val="superscript"/>
        <sz val="9"/>
        <color theme="1"/>
        <rFont val="Arial"/>
        <family val="2"/>
      </rPr>
      <t>1</t>
    </r>
    <r>
      <rPr>
        <b/>
        <sz val="9"/>
        <color theme="1"/>
        <rFont val="Arial"/>
        <family val="2"/>
      </rPr>
      <t xml:space="preserve"> </t>
    </r>
  </si>
  <si>
    <r>
      <t>Año 2</t>
    </r>
    <r>
      <rPr>
        <b/>
        <vertAlign val="superscript"/>
        <sz val="9"/>
        <color theme="1"/>
        <rFont val="Arial"/>
        <family val="2"/>
      </rPr>
      <t>1</t>
    </r>
    <r>
      <rPr>
        <b/>
        <sz val="9"/>
        <color theme="1"/>
        <rFont val="Arial"/>
        <family val="2"/>
      </rPr>
      <t xml:space="preserve"> </t>
    </r>
    <r>
      <rPr>
        <b/>
        <vertAlign val="superscript"/>
        <sz val="9"/>
        <color theme="1"/>
        <rFont val="Arial"/>
        <family val="2"/>
      </rPr>
      <t xml:space="preserve"> </t>
    </r>
  </si>
  <si>
    <r>
      <t>Año 1</t>
    </r>
    <r>
      <rPr>
        <b/>
        <vertAlign val="superscript"/>
        <sz val="9"/>
        <color theme="1"/>
        <rFont val="Arial"/>
        <family val="2"/>
      </rPr>
      <t>1</t>
    </r>
    <r>
      <rPr>
        <b/>
        <sz val="9"/>
        <color theme="1"/>
        <rFont val="Arial"/>
        <family val="2"/>
      </rPr>
      <t xml:space="preserve"> </t>
    </r>
  </si>
  <si>
    <r>
      <t>Año del Ejercicio Vigente</t>
    </r>
    <r>
      <rPr>
        <b/>
        <vertAlign val="superscript"/>
        <sz val="9"/>
        <color theme="1"/>
        <rFont val="Arial"/>
        <family val="2"/>
      </rPr>
      <t>2</t>
    </r>
  </si>
  <si>
    <t>1. Ingresos de Libre Disposición (1=A+B+C+D+E+F+G+H+I+J+K+L)</t>
  </si>
  <si>
    <t>F.    Aprovechamientos</t>
  </si>
  <si>
    <t>I.     Incentivos Derivados de la Colaboración Fiscal</t>
  </si>
  <si>
    <t>L.    Otros Ingresos de Libre Disposición</t>
  </si>
  <si>
    <r>
      <t>2. Transferencias Federales Etiquetadas</t>
    </r>
    <r>
      <rPr>
        <b/>
        <vertAlign val="superscript"/>
        <sz val="9"/>
        <color theme="1"/>
        <rFont val="Arial"/>
        <family val="2"/>
      </rPr>
      <t xml:space="preserve"> </t>
    </r>
    <r>
      <rPr>
        <b/>
        <sz val="9"/>
        <color theme="1"/>
        <rFont val="Arial"/>
        <family val="2"/>
      </rPr>
      <t>(2=A+B+C+D+E)</t>
    </r>
  </si>
  <si>
    <r>
      <t xml:space="preserve">D.    Transferencias, Asignaciones, Subsidios y </t>
    </r>
    <r>
      <rPr>
        <sz val="9"/>
        <color theme="0"/>
        <rFont val="Arial"/>
        <family val="2"/>
      </rPr>
      <t>____</t>
    </r>
    <r>
      <rPr>
        <sz val="9"/>
        <color theme="1"/>
        <rFont val="Arial"/>
        <family val="2"/>
      </rPr>
      <t>Subvenciones, y Pensiones y Jubilaciones</t>
    </r>
  </si>
  <si>
    <t>3. Ingresos Derivados de Financiamientos (3=A)</t>
  </si>
  <si>
    <t>4. Total de Resultados de Ingresos (4=1+2+3)</t>
  </si>
  <si>
    <t>1. Ingresos Derivados de Financiamientos con Fuente de Pago de Recursos de Libre Disposición</t>
  </si>
  <si>
    <r>
      <t>1</t>
    </r>
    <r>
      <rPr>
        <sz val="7"/>
        <color theme="1"/>
        <rFont val="ArialMT"/>
      </rPr>
      <t>.Los importes corresponden al momento contable de los ingresos devengados.</t>
    </r>
  </si>
  <si>
    <r>
      <t>2</t>
    </r>
    <r>
      <rPr>
        <sz val="7"/>
        <color theme="1"/>
        <rFont val="ArialMT"/>
      </rPr>
      <t>.Los importes corresponden a los ingresos devengados al cierre trimestral más reciente disponible y estimados para el resto del ejercicio.</t>
    </r>
  </si>
  <si>
    <t>Formato 7 d) Resultados de Egresos – LDF</t>
  </si>
  <si>
    <t>3. Total del Resultado de Egresos (3=1+2)</t>
  </si>
  <si>
    <r>
      <t>1</t>
    </r>
    <r>
      <rPr>
        <sz val="7"/>
        <color theme="1"/>
        <rFont val="ArialMT"/>
      </rPr>
      <t>.Los importes corresponden a los egresos totales devengados.</t>
    </r>
  </si>
  <si>
    <r>
      <t>2</t>
    </r>
    <r>
      <rPr>
        <sz val="7"/>
        <color theme="1"/>
        <rFont val="ArialMT"/>
      </rPr>
      <t>.Los importes corresponden a los egresos devengados al cierre trimestral más reciente disponible y estimados para el resto del ejercicio.</t>
    </r>
  </si>
  <si>
    <t>Formato 8)  Informe sobre Estudios Actuariales – LDF</t>
  </si>
  <si>
    <t>Pensiones y jubilaciones</t>
  </si>
  <si>
    <t>Salud</t>
  </si>
  <si>
    <t>Riesgos de trabajo</t>
  </si>
  <si>
    <t>Invalidez y vida</t>
  </si>
  <si>
    <t>Otras prestaciones sociales</t>
  </si>
  <si>
    <t>Tipo de Sistema</t>
  </si>
  <si>
    <t>Prestación laboral o Fondo general para trabajadores del estado o municipio</t>
  </si>
  <si>
    <t>----------</t>
  </si>
  <si>
    <t>-----------</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</si>
  <si>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</si>
  <si>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</si>
  <si>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</si>
  <si>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</si>
  <si>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</si>
  <si>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</si>
  <si>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</si>
  <si>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</si>
  <si>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</si>
  <si>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</si>
  <si>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</si>
  <si>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</si>
  <si>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</si>
  <si>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</si>
  <si>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</si>
  <si>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</si>
  <si>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</si>
  <si>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</si>
  <si>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</si>
  <si>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</si>
  <si>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</si>
  <si>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</si>
  <si>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</si>
  <si>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</si>
  <si>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</si>
  <si>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</si>
  <si>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</si>
  <si>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</si>
  <si>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</si>
  <si>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</si>
  <si>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</si>
  <si>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</si>
  <si>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</si>
  <si>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</si>
  <si>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</si>
  <si>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</si>
  <si>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</si>
  <si>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</si>
  <si>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 xml:space="preserve">Este Organismo Descentralizado no realiza Estudios Actuariales y en relación a estos conceptos que se presentan en el formato, el ISSSTE es la Institución que los realiza.      
   el formato, el ISSSTE es la Institución que los realiza. 
Este Organismo Descentralizado no realiza Estudios Actuariales y en relación a estos conceptos que se presentan en     
   el formato, el ISSSTE es la Institución que los realiza. 
Este Organismo Descentralizado no realiza Estudios Actuariales y en relación a estos conceptos que se presentan en     
   el formato, el ISSSTE es la Institución que los realiza. 
</t>
  </si>
  <si>
    <t>EJERCICIO 2021</t>
  </si>
  <si>
    <t>Anexo 3  Guía de Cumplimiento de la Ley de Disciplina Financiera de las Entidades Federativas y Municipios</t>
  </si>
  <si>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</si>
  <si>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</si>
  <si>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</si>
  <si>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</si>
  <si>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</si>
  <si>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</si>
  <si>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</si>
  <si>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</si>
  <si>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</si>
  <si>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</si>
  <si>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</si>
  <si>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</si>
  <si>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</si>
  <si>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</si>
  <si>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</si>
  <si>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</si>
  <si>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</si>
  <si>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</si>
  <si>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</si>
  <si>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El Instituto tiene un Balance Presupuestario Sostenible</t>
  </si>
  <si>
    <t>b.</t>
  </si>
  <si>
    <t>Ley de Ingresos y Presupuesto de Egresos</t>
  </si>
  <si>
    <t>c.</t>
  </si>
  <si>
    <t>Ejercido</t>
  </si>
  <si>
    <t>Cuenta Pública / Formato 4 LDF</t>
  </si>
  <si>
    <t>Balance Presupuestario de Recursos Disponibles Sostenible (k)</t>
  </si>
  <si>
    <t>El Instituto tiene un Balance Presupuestario de Recursos Disponibles Sostenible</t>
  </si>
  <si>
    <t>Financiamiento Neto dentro del Techo de Financiamiento Neto (l)</t>
  </si>
  <si>
    <t xml:space="preserve">Iniciativa de Ley de Ingresos </t>
  </si>
  <si>
    <t>Art. 6, 19 y 46 de la LDF</t>
  </si>
  <si>
    <t>No se tiene financiamiento con ningun tipo de fuente de pago de Ingresos de libre disposición o transferencias federales etiquetadas.</t>
  </si>
  <si>
    <t xml:space="preserve">Ley de Ingresos </t>
  </si>
  <si>
    <t>Recursos destinados a la atención de desastres naturales</t>
  </si>
  <si>
    <t>Asignación al fideicomiso para desastres naturales (m)</t>
  </si>
  <si>
    <t>a.1 Aprobado</t>
  </si>
  <si>
    <t>Reporte Trim. Formato 6 a)</t>
  </si>
  <si>
    <t>Art. 9 de la LDF</t>
  </si>
  <si>
    <t>No se tiene Aprobado fideicomiso para desastre naturales</t>
  </si>
  <si>
    <t>a.2 Pagado</t>
  </si>
  <si>
    <t>Cuenta Pública / Formato 6 a)</t>
  </si>
  <si>
    <t>No se tiene Pagado fideicomiso para desastre naturales</t>
  </si>
  <si>
    <t>Aportación promedio realizada por la Entidad Federativa durante los 5 ejercicios previos, para infraestructura dañada por desastres naturales (n)</t>
  </si>
  <si>
    <t>Autorizaciones de recursos aprobados por el FONDEN</t>
  </si>
  <si>
    <t>No hay Aportación realizada  para tal concepto</t>
  </si>
  <si>
    <t>Saldo del fideicomiso para desastres naturales (o)</t>
  </si>
  <si>
    <t>Cuenta Pública / Auxiliar de Cuentas</t>
  </si>
  <si>
    <t>No hay saldo de fideicomiso para desastres naturales</t>
  </si>
  <si>
    <t>d.</t>
  </si>
  <si>
    <t>Costo promedio de los últimos 5 ejercicios de la reconstrucción de infraestructura dañada por desastres naturales (p)</t>
  </si>
  <si>
    <t>El Insituto no ha tenido Autorizado recurso para pago de desastres naturales</t>
  </si>
  <si>
    <t>Techo para servicios personales (q)</t>
  </si>
  <si>
    <t xml:space="preserve">a. </t>
  </si>
  <si>
    <t>Asignación en el Presupuesto de Egresos</t>
  </si>
  <si>
    <t>si</t>
  </si>
  <si>
    <t>Reporte Trim. Formato 6 d)</t>
  </si>
  <si>
    <t>Art. 10 y 21 de la LDF</t>
  </si>
  <si>
    <t xml:space="preserve">b. </t>
  </si>
  <si>
    <t>Art. 13 fracc. V y 21 de la LDF</t>
  </si>
  <si>
    <t>Se amplio el presupuesto por $1,282,876.01</t>
  </si>
  <si>
    <t xml:space="preserve">Previsiones de gasto para compromisos de pago derivados de APPs (r) </t>
  </si>
  <si>
    <t>Presupuesto de Egresos</t>
  </si>
  <si>
    <t>Art. 11 y 21 de la LDF</t>
  </si>
  <si>
    <t>No se tiene asiganciones por este concepto.</t>
  </si>
  <si>
    <t>Techo de ADEFAS para el ejercicio fiscal (s)</t>
  </si>
  <si>
    <t>Proyecto de Presupuesto de Egresos</t>
  </si>
  <si>
    <t>Art. 12 y 20 de la LDF</t>
  </si>
  <si>
    <t>No hay recurso Propuesto, Aprobado o Ejercido para pago de ADEFAS</t>
  </si>
  <si>
    <t>B. INDICADORES CUALITATIVOS</t>
  </si>
  <si>
    <t>Objetivos anuales, estrategias y metas para el ejercicio fiscal (t)</t>
  </si>
  <si>
    <t>Art. 5 y 18 de la LDF</t>
  </si>
  <si>
    <t>La Ley de Disciplina Financiera en su Anexo 2 indica que las Entidades Federativas y Municipios integrarán esta información, motivo por el cual este Organismo Descentralizado no realiza el llenado del formato 7</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</si>
  <si>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</si>
  <si>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</si>
  <si>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</si>
  <si>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</si>
  <si>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</si>
  <si>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</si>
  <si>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</si>
  <si>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</si>
  <si>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 xml:space="preserve">   Este Organismo Descentralizado no realiza Estudios Actuariales.</t>
  </si>
  <si>
    <t>Balance Presupuestario de Recursos Disponibles, en caso de ser negativo</t>
  </si>
  <si>
    <t>Razones excepcionales que justifican el Balance Presupuestario de Recursos Disponibles negativo (y)</t>
  </si>
  <si>
    <t>Iniciativa de Ley de Ingresos o Proyecto de Presupuesto de Egresos</t>
  </si>
  <si>
    <t>El Balance Presupuestario de Recursos Disponibles es Positivo y no se tiene Deuda Pública.</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</si>
  <si>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</si>
  <si>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</si>
  <si>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</si>
  <si>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</si>
  <si>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</si>
  <si>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</si>
  <si>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</si>
  <si>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Esta informacion solo la integran las Entidades Federativas y los Municipios</t>
  </si>
  <si>
    <t>Previsiones salariales y económicas para cubrir incrementos salariales, creación de plazas y otros (dd)</t>
  </si>
  <si>
    <t>INDICADORES DEL EJERCICIO PRESUPUESTARIO</t>
  </si>
  <si>
    <t>Ingresos Excedentes derivados de Ingresos de Libre Disposición</t>
  </si>
  <si>
    <t>Monto de Ingresos Excedentes derivados de ILD (ee)</t>
  </si>
  <si>
    <t xml:space="preserve">Cuenta Pública / Formato 5 </t>
  </si>
  <si>
    <t>Art. 14 y 21 de la LDF</t>
  </si>
  <si>
    <t xml:space="preserve">Se recaudó el 100% de los ILD </t>
  </si>
  <si>
    <t>Monto de Ingresos Excedentes derivados de ILD destinados al fin del A.14, fracción I de la LDF (ff)</t>
  </si>
  <si>
    <t>Cuenta Pública</t>
  </si>
  <si>
    <t>Los ingresos de libre disposición se encuentran destinados a un fin específico, que es la Educación de Adultos; el Instituto no tiene Deuda Pública, ni Inversión pública productiva, ni creación de fondos compensatorios.</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</si>
  <si>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</si>
  <si>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</si>
  <si>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</si>
  <si>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</si>
  <si>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Página de internet de la Secretaría de Finanzas o Tesorería Municipal</t>
  </si>
  <si>
    <t>Art. 13 frac. III y 21 de la LDF</t>
  </si>
  <si>
    <t>No se realizan análisis bajo este supuesto.</t>
  </si>
  <si>
    <t>Art. 13 frac. VII y 21 de la LDF</t>
  </si>
  <si>
    <t>INDICADORES DE DEUDA PÚBLICA</t>
  </si>
  <si>
    <t>Obligaciones a Corto Plazo</t>
  </si>
  <si>
    <t>Art. 30 frac. I de la LDF</t>
  </si>
  <si>
    <t>Esta información es para Entidades Federativas y  Municipios</t>
  </si>
  <si>
    <t>f:</t>
  </si>
  <si>
    <t>Monto de Ingresos Excedentes derivados de ILD destinados al fin señalado por el Artículo 14, párrafo segundo y en el artículo 21 y Noveno Transitorio de la LDF (jj)</t>
  </si>
  <si>
    <t>g.</t>
  </si>
  <si>
    <t>Monto de Ingresos Excedentes derivados de ILD en un nivel de endeudamiento sostenible de acuerdo al Sistema de Alertas hasta por el 5% de los recursos para cubrir el Gasto Corriente (kk)</t>
  </si>
  <si>
    <t>Análisis Costo-Beneficio para programas o proyectos de inversión mayores a 10 millones de UDIS (ll)</t>
  </si>
  <si>
    <t>Análisis de conveniencia y análisis de transferencia de riesgos de los proyectos APPs (mm)</t>
  </si>
  <si>
    <t>Identificación de población objetivo, destino y temporalidad de subsidios (nn)</t>
  </si>
  <si>
    <t>Límite de Obligaciones a Corto Plazo (oo)</t>
  </si>
  <si>
    <t>Obligaciones a Corto Plazo (pp)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</si>
</sst>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Red]\-#,##0\ "/>
    <numFmt numFmtId="165" formatCode="#,##0.00_ ;[Red]\-#,##0.00\ "/>
    <numFmt numFmtId="166" formatCode="&quot;$&quot;#,##0.00"/>
    <numFmt numFmtId="167" formatCode="#,##0.00_ ;\-#,##0.00\ "/>
  </numFmts>
  <fonts count="34" x14ac:knownFonts="1">
    <font>
      <sz val="11"/>
      <color theme="1"/>
      <name val="Calibri"/>
      <family val="2"/>
      <scheme val="minor"/>
    </font>
    <font>
      <sz val="10"/>
      <color theme="1"/>
      <name val="Arial Narrow"/>
      <family val="2"/>
    </font>
    <font>
      <b/>
      <sz val="14"/>
      <color indexed="8"/>
      <name val="Arial"/>
      <family val="2"/>
    </font>
    <font>
      <sz val="12"/>
      <color indexed="8"/>
      <name val="Arial"/>
      <family val="2"/>
    </font>
    <font>
      <b/>
      <sz val="14"/>
      <color theme="1"/>
      <name val="Arial"/>
      <family val="2"/>
    </font>
    <font>
      <sz val="14"/>
      <color theme="1"/>
      <name val="Arial"/>
      <family val="2"/>
    </font>
    <font>
      <b/>
      <i/>
      <sz val="14"/>
      <color theme="1"/>
      <name val="Arial"/>
      <family val="2"/>
    </font>
    <font>
      <sz val="10"/>
      <color theme="1"/>
      <name val="Arial"/>
      <family val="2"/>
    </font>
    <font>
      <sz val="14"/>
      <color indexed="8"/>
      <name val="Arial"/>
      <family val="2"/>
    </font>
    <font>
      <sz val="11"/>
      <color theme="1"/>
      <name val="Arial"/>
      <family val="2"/>
    </font>
    <font>
      <b/>
      <vertAlign val="superscript"/>
      <sz val="14"/>
      <color indexed="8"/>
      <name val="Arial"/>
      <family val="2"/>
    </font>
    <font>
      <sz val="14"/>
      <color theme="1"/>
      <name val="Arial Narrow"/>
      <family val="2"/>
    </font>
    <font>
      <b/>
      <sz val="14"/>
      <color theme="1"/>
      <name val="Arial Narrow"/>
      <family val="2"/>
    </font>
    <font>
      <sz val="12"/>
      <color theme="1"/>
      <name val="Arial"/>
      <family val="2"/>
    </font>
    <font>
      <b/>
      <sz val="10"/>
      <color theme="1"/>
      <name val="Arial Narrow"/>
      <family val="2"/>
    </font>
    <font>
      <sz val="11"/>
      <color theme="1"/>
      <name val="Calibri"/>
      <family val="2"/>
      <scheme val="minor"/>
    </font>
    <font>
      <b/>
      <sz val="9"/>
      <color theme="1"/>
      <name val="Arial"/>
      <family val="2"/>
    </font>
    <font>
      <sz val="9"/>
      <color theme="1"/>
      <name val="Arial"/>
      <family val="2"/>
    </font>
    <font>
      <sz val="9"/>
      <color theme="0"/>
      <name val="Arial"/>
      <family val="2"/>
    </font>
    <font>
      <b/>
      <vertAlign val="superscript"/>
      <sz val="9"/>
      <color theme="1"/>
      <name val="Arial"/>
      <family val="2"/>
    </font>
    <font>
      <b/>
      <sz val="9"/>
      <color rgb="FF000000"/>
      <name val="Arial"/>
      <family val="2"/>
    </font>
    <font>
      <b/>
      <vertAlign val="superscript"/>
      <sz val="7"/>
      <color theme="1"/>
      <name val="ArialMT"/>
    </font>
    <font>
      <sz val="7"/>
      <color theme="1"/>
      <name val="ArialMT"/>
    </font>
    <font>
      <sz val="7"/>
      <color theme="1"/>
      <name val="Arial"/>
      <family val="2"/>
    </font>
    <font>
      <b/>
      <vertAlign val="superscript"/>
      <sz val="7.5"/>
      <color theme="1"/>
      <name val="ArialMT"/>
    </font>
    <font>
      <sz val="7.5"/>
      <color theme="1"/>
      <name val="Arial"/>
      <family val="2"/>
    </font>
    <font>
      <sz val="9"/>
      <color rgb="FF000000"/>
      <name val="Arial"/>
      <family val="2"/>
    </font>
    <font>
      <b/>
      <sz val="11"/>
      <color theme="1"/>
      <name val="Calibri"/>
      <family val="2"/>
      <scheme val="minor"/>
    </font>
    <font>
      <b/>
      <sz val="8"/>
      <color theme="1"/>
      <name val="Arial"/>
      <family val="2"/>
    </font>
    <font>
      <b/>
      <sz val="9.85"/>
      <color indexed="8"/>
      <name val="Times New Roman"/>
      <family val="1"/>
    </font>
    <font>
      <sz val="8"/>
      <color theme="1"/>
      <name val="Arial"/>
      <family val="2"/>
    </font>
    <font>
      <i/>
      <sz val="8"/>
      <color theme="1"/>
      <name val="Arial"/>
      <family val="2"/>
    </font>
    <font>
      <sz val="9"/>
      <color rgb="FF000000"/>
      <name val="Times New Roman"/>
      <family val="1"/>
    </font>
    <font>
      <sz val="10"/>
      <color rgb="FF00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rgb="FFA6A6A6"/>
        <bgColor indexed="64"/>
      </patternFill>
    </fill>
    <fill>
      <patternFill patternType="solid">
        <fgColor rgb="FFF2F2F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rgb="FF000000"/>
      </left>
      <right style="medium">
        <color indexed="64"/>
      </right>
      <top/>
      <bottom/>
      <diagonal/>
    </border>
    <border>
      <left/>
      <right style="medium">
        <color rgb="FF000000"/>
      </right>
      <top style="medium">
        <color indexed="64"/>
      </top>
      <bottom/>
      <diagonal/>
    </border>
    <border>
      <left/>
      <right style="medium">
        <color rgb="FF000000"/>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rgb="FF000000"/>
      </right>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2">
    <xf numFmtId="0" fontId="0" fillId="0" borderId="0"/>
    <xf numFmtId="43" fontId="15" fillId="0" borderId="0" applyFont="0" applyFill="0" applyBorder="0" applyAlignment="0" applyProtection="0"/>
  </cellStyleXfs>
  <cellXfs count="482">
    <xf numFmtId="0" fontId="0" fillId="0" borderId="0" xfId="0"/>
    <xf numFmtId="0" fontId="1" fillId="0" borderId="0" xfId="0" applyFont="1"/>
    <xf numFmtId="0" fontId="3" fillId="0" borderId="4" xfId="0" applyFont="1" applyBorder="1" applyAlignment="1">
      <alignment vertical="center"/>
    </xf>
    <xf numFmtId="0" fontId="3" fillId="0" borderId="5"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left" vertical="center" wrapText="1" indent="2"/>
    </xf>
    <xf numFmtId="164" fontId="4" fillId="0" borderId="7" xfId="0" applyNumberFormat="1" applyFont="1" applyBorder="1" applyAlignment="1">
      <alignment horizontal="right" vertical="center" wrapText="1"/>
    </xf>
    <xf numFmtId="164" fontId="4" fillId="0" borderId="7" xfId="0" applyNumberFormat="1" applyFont="1" applyBorder="1" applyAlignment="1">
      <alignment horizontal="left" vertical="center" wrapText="1" indent="2"/>
    </xf>
    <xf numFmtId="164" fontId="5" fillId="0" borderId="7" xfId="0" applyNumberFormat="1" applyFont="1" applyBorder="1" applyAlignment="1">
      <alignment horizontal="right" vertical="center" wrapText="1"/>
    </xf>
    <xf numFmtId="0" fontId="5" fillId="0" borderId="13" xfId="0" applyFont="1" applyBorder="1" applyAlignment="1">
      <alignment horizontal="left" vertical="center" wrapText="1" indent="2"/>
    </xf>
    <xf numFmtId="165" fontId="5" fillId="0" borderId="7" xfId="0" applyNumberFormat="1" applyFont="1" applyBorder="1" applyAlignment="1">
      <alignment horizontal="right" vertical="center" wrapText="1"/>
    </xf>
    <xf numFmtId="164" fontId="5" fillId="0" borderId="7" xfId="0" applyNumberFormat="1" applyFont="1" applyBorder="1" applyAlignment="1">
      <alignment horizontal="left" vertical="center" wrapText="1" indent="2"/>
    </xf>
    <xf numFmtId="0" fontId="5" fillId="0" borderId="13" xfId="0" applyFont="1" applyBorder="1" applyAlignment="1">
      <alignment horizontal="left" vertical="center" wrapText="1" indent="4"/>
    </xf>
    <xf numFmtId="164" fontId="5" fillId="0" borderId="13" xfId="0" applyNumberFormat="1" applyFont="1" applyBorder="1" applyAlignment="1">
      <alignment horizontal="left" vertical="center" wrapText="1" indent="4"/>
    </xf>
    <xf numFmtId="0" fontId="5" fillId="0" borderId="13" xfId="0" applyFont="1" applyBorder="1" applyAlignment="1">
      <alignment horizontal="left" vertical="center" wrapText="1"/>
    </xf>
    <xf numFmtId="164" fontId="5" fillId="0" borderId="13" xfId="0" applyNumberFormat="1" applyFont="1" applyBorder="1" applyAlignment="1">
      <alignment horizontal="left" vertical="center" wrapText="1"/>
    </xf>
    <xf numFmtId="164" fontId="5" fillId="0" borderId="7" xfId="0" applyNumberFormat="1" applyFont="1" applyBorder="1" applyAlignment="1">
      <alignment horizontal="left" vertical="center" wrapText="1"/>
    </xf>
    <xf numFmtId="0" fontId="4" fillId="0" borderId="13"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6" fillId="0" borderId="7" xfId="0" applyNumberFormat="1" applyFont="1" applyBorder="1" applyAlignment="1">
      <alignment horizontal="left" vertical="center" wrapText="1"/>
    </xf>
    <xf numFmtId="0" fontId="5" fillId="0" borderId="14" xfId="0" applyFont="1" applyBorder="1" applyAlignment="1">
      <alignment horizontal="left" vertical="center" wrapText="1"/>
    </xf>
    <xf numFmtId="165" fontId="5" fillId="0" borderId="10" xfId="0" applyNumberFormat="1" applyFont="1" applyBorder="1" applyAlignment="1">
      <alignment horizontal="right" vertical="center" wrapText="1"/>
    </xf>
    <xf numFmtId="164" fontId="4" fillId="0" borderId="10" xfId="0" applyNumberFormat="1" applyFont="1" applyBorder="1" applyAlignment="1">
      <alignment horizontal="left" vertical="center" wrapText="1"/>
    </xf>
    <xf numFmtId="165" fontId="1" fillId="0" borderId="0" xfId="0" applyNumberFormat="1" applyFont="1"/>
    <xf numFmtId="0" fontId="1" fillId="0" borderId="0" xfId="0" applyFont="1" applyBorder="1" applyAlignment="1">
      <alignment horizontal="left" vertical="center" wrapText="1" indent="2"/>
    </xf>
    <xf numFmtId="165" fontId="1" fillId="0" borderId="0" xfId="0" applyNumberFormat="1" applyFont="1" applyBorder="1" applyAlignment="1">
      <alignment horizontal="center" vertical="center" wrapText="1"/>
    </xf>
    <xf numFmtId="164" fontId="1" fillId="0" borderId="0" xfId="0" applyNumberFormat="1" applyFont="1" applyBorder="1" applyAlignment="1">
      <alignment horizontal="left" vertical="center" wrapText="1" indent="2"/>
    </xf>
    <xf numFmtId="164" fontId="1" fillId="0" borderId="0" xfId="0" applyNumberFormat="1" applyFont="1" applyBorder="1" applyAlignment="1">
      <alignment horizontal="right" vertical="center" wrapText="1"/>
    </xf>
    <xf numFmtId="0" fontId="1" fillId="0" borderId="0" xfId="0" applyFont="1" applyAlignment="1">
      <alignment horizontal="center"/>
    </xf>
    <xf numFmtId="0" fontId="7" fillId="0" borderId="0" xfId="0" applyFont="1"/>
    <xf numFmtId="0" fontId="4" fillId="3" borderId="14" xfId="0" applyFont="1" applyFill="1" applyBorder="1" applyAlignment="1">
      <alignment horizontal="center" vertical="center"/>
    </xf>
    <xf numFmtId="164" fontId="4" fillId="0" borderId="13" xfId="0" applyNumberFormat="1" applyFont="1" applyBorder="1" applyAlignment="1">
      <alignment horizontal="justify" vertical="center" wrapText="1"/>
    </xf>
    <xf numFmtId="165" fontId="4" fillId="0" borderId="7" xfId="0" applyNumberFormat="1" applyFont="1" applyBorder="1" applyAlignment="1">
      <alignment horizontal="right" vertical="center" wrapText="1"/>
    </xf>
    <xf numFmtId="164" fontId="5" fillId="0" borderId="13" xfId="0" applyNumberFormat="1" applyFont="1" applyBorder="1" applyAlignment="1">
      <alignment horizontal="left" vertical="center" wrapText="1" indent="2"/>
    </xf>
    <xf numFmtId="165" fontId="5" fillId="3" borderId="7" xfId="0" applyNumberFormat="1" applyFont="1" applyFill="1" applyBorder="1" applyAlignment="1">
      <alignment horizontal="right" vertical="center" wrapText="1"/>
    </xf>
    <xf numFmtId="4" fontId="8" fillId="0" borderId="18" xfId="0" applyNumberFormat="1" applyFont="1" applyFill="1" applyBorder="1" applyAlignment="1" applyProtection="1">
      <alignment vertical="center"/>
    </xf>
    <xf numFmtId="164" fontId="5" fillId="0" borderId="13" xfId="0" applyNumberFormat="1" applyFont="1" applyBorder="1" applyAlignment="1">
      <alignment horizontal="justify" vertical="center" wrapText="1"/>
    </xf>
    <xf numFmtId="164" fontId="4" fillId="0" borderId="13" xfId="0" applyNumberFormat="1" applyFont="1" applyBorder="1" applyAlignment="1">
      <alignment horizontal="justify" vertical="center"/>
    </xf>
    <xf numFmtId="164" fontId="6" fillId="0" borderId="13" xfId="0" applyNumberFormat="1" applyFont="1" applyBorder="1" applyAlignment="1">
      <alignment horizontal="justify" vertical="center" wrapText="1"/>
    </xf>
    <xf numFmtId="165" fontId="6" fillId="0" borderId="7" xfId="0" applyNumberFormat="1" applyFont="1" applyBorder="1" applyAlignment="1">
      <alignment horizontal="right" vertical="center" wrapText="1"/>
    </xf>
    <xf numFmtId="164" fontId="6" fillId="0" borderId="14" xfId="0" applyNumberFormat="1" applyFont="1" applyBorder="1" applyAlignment="1">
      <alignment horizontal="justify" vertical="center" wrapText="1"/>
    </xf>
    <xf numFmtId="164" fontId="6" fillId="0" borderId="10" xfId="0" applyNumberFormat="1" applyFont="1" applyBorder="1" applyAlignment="1">
      <alignment horizontal="right" vertical="center" wrapText="1"/>
    </xf>
    <xf numFmtId="164" fontId="5" fillId="0" borderId="0" xfId="0" applyNumberFormat="1" applyFont="1" applyAlignment="1">
      <alignment vertical="center"/>
    </xf>
    <xf numFmtId="164" fontId="5" fillId="0" borderId="0" xfId="0" applyNumberFormat="1" applyFont="1"/>
    <xf numFmtId="164" fontId="6" fillId="0" borderId="0" xfId="0" applyNumberFormat="1" applyFont="1" applyBorder="1" applyAlignment="1">
      <alignment horizontal="right" vertical="center" wrapText="1"/>
    </xf>
    <xf numFmtId="164" fontId="4" fillId="3" borderId="3" xfId="0" applyNumberFormat="1" applyFont="1" applyFill="1" applyBorder="1" applyAlignment="1">
      <alignment horizontal="center" vertical="center" wrapText="1"/>
    </xf>
    <xf numFmtId="164" fontId="4" fillId="3" borderId="10" xfId="0" applyNumberFormat="1" applyFont="1" applyFill="1" applyBorder="1" applyAlignment="1">
      <alignment horizontal="center" vertical="center" wrapText="1"/>
    </xf>
    <xf numFmtId="164" fontId="4" fillId="0" borderId="13" xfId="0" applyNumberFormat="1" applyFont="1" applyBorder="1" applyAlignment="1">
      <alignment horizontal="left" vertical="center" wrapText="1"/>
    </xf>
    <xf numFmtId="164" fontId="5" fillId="0" borderId="14" xfId="0" applyNumberFormat="1" applyFont="1" applyBorder="1" applyAlignment="1">
      <alignment horizontal="justify" vertical="center" wrapText="1"/>
    </xf>
    <xf numFmtId="164" fontId="5" fillId="0" borderId="10" xfId="0" applyNumberFormat="1" applyFont="1" applyBorder="1" applyAlignment="1">
      <alignment horizontal="right" vertical="center" wrapText="1"/>
    </xf>
    <xf numFmtId="0" fontId="4" fillId="3" borderId="1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13" xfId="0" applyFont="1" applyBorder="1" applyAlignment="1">
      <alignment horizontal="justify" vertical="center" wrapText="1"/>
    </xf>
    <xf numFmtId="0" fontId="6" fillId="0" borderId="7" xfId="0" applyFont="1" applyBorder="1" applyAlignment="1">
      <alignment horizontal="justify"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justify" vertical="center" wrapText="1"/>
    </xf>
    <xf numFmtId="164" fontId="4" fillId="0" borderId="10" xfId="0" applyNumberFormat="1" applyFont="1" applyBorder="1" applyAlignment="1">
      <alignment horizontal="justify" vertical="center" wrapText="1"/>
    </xf>
    <xf numFmtId="0" fontId="9" fillId="0" borderId="0" xfId="0" applyFont="1"/>
    <xf numFmtId="0" fontId="2" fillId="0" borderId="0" xfId="0" applyFont="1" applyFill="1" applyBorder="1" applyAlignment="1">
      <alignment vertical="center"/>
    </xf>
    <xf numFmtId="0" fontId="5" fillId="0" borderId="9" xfId="0" applyFont="1" applyBorder="1" applyAlignment="1">
      <alignment vertical="center"/>
    </xf>
    <xf numFmtId="0" fontId="4" fillId="3" borderId="10" xfId="0" applyFont="1" applyFill="1" applyBorder="1" applyAlignment="1">
      <alignment horizontal="center" vertical="center" wrapText="1"/>
    </xf>
    <xf numFmtId="164" fontId="4" fillId="0" borderId="13" xfId="0" applyNumberFormat="1" applyFont="1" applyBorder="1" applyAlignment="1">
      <alignment vertical="center" wrapText="1"/>
    </xf>
    <xf numFmtId="165" fontId="4" fillId="0" borderId="7" xfId="0" applyNumberFormat="1" applyFont="1" applyBorder="1" applyAlignment="1">
      <alignment vertical="center" wrapText="1"/>
    </xf>
    <xf numFmtId="165" fontId="5" fillId="0" borderId="7" xfId="0" applyNumberFormat="1" applyFont="1" applyBorder="1" applyAlignment="1">
      <alignment vertical="center" wrapText="1"/>
    </xf>
    <xf numFmtId="164" fontId="5" fillId="0" borderId="13" xfId="0" applyNumberFormat="1" applyFont="1" applyBorder="1" applyAlignment="1">
      <alignment vertical="center" wrapText="1"/>
    </xf>
    <xf numFmtId="165" fontId="4" fillId="0" borderId="13" xfId="0" applyNumberFormat="1" applyFont="1" applyBorder="1" applyAlignment="1">
      <alignment vertical="center" wrapText="1"/>
    </xf>
    <xf numFmtId="165" fontId="5" fillId="0" borderId="13" xfId="0" applyNumberFormat="1" applyFont="1" applyBorder="1" applyAlignment="1">
      <alignment vertical="center" wrapText="1"/>
    </xf>
    <xf numFmtId="164" fontId="11" fillId="0" borderId="14" xfId="0" applyNumberFormat="1" applyFont="1" applyBorder="1" applyAlignment="1">
      <alignment vertical="center" wrapText="1"/>
    </xf>
    <xf numFmtId="165" fontId="11" fillId="0" borderId="10" xfId="0" applyNumberFormat="1" applyFont="1" applyBorder="1" applyAlignment="1">
      <alignment vertical="center" wrapText="1"/>
    </xf>
    <xf numFmtId="164" fontId="4" fillId="3" borderId="15" xfId="0" applyNumberFormat="1" applyFont="1" applyFill="1" applyBorder="1" applyAlignment="1">
      <alignment vertical="center" wrapText="1"/>
    </xf>
    <xf numFmtId="164" fontId="4" fillId="3" borderId="12" xfId="0" applyNumberFormat="1" applyFont="1" applyFill="1" applyBorder="1" applyAlignment="1">
      <alignment horizontal="center" vertical="center" wrapText="1"/>
    </xf>
    <xf numFmtId="164" fontId="11" fillId="0" borderId="17" xfId="0" applyNumberFormat="1" applyFont="1" applyBorder="1" applyAlignment="1">
      <alignment vertical="center" wrapText="1"/>
    </xf>
    <xf numFmtId="164" fontId="11" fillId="0" borderId="7" xfId="0" applyNumberFormat="1" applyFont="1" applyBorder="1" applyAlignment="1">
      <alignment vertical="center" wrapText="1"/>
    </xf>
    <xf numFmtId="164" fontId="12" fillId="0" borderId="14" xfId="0" applyNumberFormat="1" applyFont="1" applyBorder="1" applyAlignment="1">
      <alignment vertical="center" wrapText="1"/>
    </xf>
    <xf numFmtId="165" fontId="12" fillId="0" borderId="10" xfId="0" applyNumberFormat="1" applyFont="1" applyBorder="1" applyAlignment="1">
      <alignment vertical="center" wrapText="1"/>
    </xf>
    <xf numFmtId="164" fontId="11" fillId="0" borderId="0" xfId="0" applyNumberFormat="1" applyFont="1" applyAlignment="1">
      <alignment wrapText="1"/>
    </xf>
    <xf numFmtId="164" fontId="12" fillId="0" borderId="10" xfId="0" applyNumberFormat="1" applyFont="1" applyBorder="1" applyAlignment="1">
      <alignment vertical="center" wrapText="1"/>
    </xf>
    <xf numFmtId="164" fontId="12" fillId="0" borderId="0" xfId="0" applyNumberFormat="1" applyFont="1" applyBorder="1" applyAlignment="1">
      <alignment vertical="center" wrapText="1"/>
    </xf>
    <xf numFmtId="165" fontId="11" fillId="0" borderId="7" xfId="0" applyNumberFormat="1" applyFont="1" applyBorder="1" applyAlignment="1">
      <alignment vertical="center" wrapText="1"/>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164" fontId="4" fillId="0" borderId="13" xfId="0" applyNumberFormat="1" applyFont="1" applyBorder="1" applyAlignment="1">
      <alignment vertical="center"/>
    </xf>
    <xf numFmtId="164" fontId="5" fillId="0" borderId="7" xfId="0" applyNumberFormat="1" applyFont="1" applyBorder="1" applyAlignment="1">
      <alignment horizontal="right" vertical="center"/>
    </xf>
    <xf numFmtId="164" fontId="5" fillId="0" borderId="7" xfId="0" applyNumberFormat="1" applyFont="1" applyBorder="1" applyAlignment="1">
      <alignment horizontal="center" vertical="center"/>
    </xf>
    <xf numFmtId="164" fontId="5" fillId="0" borderId="13" xfId="0" applyNumberFormat="1" applyFont="1" applyBorder="1" applyAlignment="1">
      <alignment horizontal="left" vertical="center"/>
    </xf>
    <xf numFmtId="166" fontId="5" fillId="0" borderId="7" xfId="0" applyNumberFormat="1" applyFont="1" applyBorder="1" applyAlignment="1">
      <alignment vertical="center"/>
    </xf>
    <xf numFmtId="164" fontId="5" fillId="0" borderId="13" xfId="0" applyNumberFormat="1" applyFont="1" applyBorder="1" applyAlignment="1">
      <alignment vertical="center"/>
    </xf>
    <xf numFmtId="166" fontId="5" fillId="0" borderId="13" xfId="0" applyNumberFormat="1" applyFont="1" applyBorder="1" applyAlignment="1">
      <alignment vertical="center"/>
    </xf>
    <xf numFmtId="166" fontId="5" fillId="3" borderId="7" xfId="0" applyNumberFormat="1" applyFont="1" applyFill="1" applyBorder="1" applyAlignment="1">
      <alignment vertical="center"/>
    </xf>
    <xf numFmtId="164" fontId="4" fillId="0" borderId="14" xfId="0" applyNumberFormat="1" applyFont="1" applyBorder="1" applyAlignment="1">
      <alignment vertical="center" wrapText="1"/>
    </xf>
    <xf numFmtId="164" fontId="13" fillId="0" borderId="0" xfId="0" applyNumberFormat="1" applyFont="1" applyBorder="1" applyAlignment="1">
      <alignment horizontal="left" vertical="center" wrapText="1"/>
    </xf>
    <xf numFmtId="164" fontId="13" fillId="0" borderId="0" xfId="0" applyNumberFormat="1" applyFont="1" applyBorder="1" applyAlignment="1">
      <alignment horizontal="right" vertical="center"/>
    </xf>
    <xf numFmtId="164" fontId="13" fillId="0" borderId="0" xfId="0" applyNumberFormat="1" applyFont="1" applyBorder="1" applyAlignment="1">
      <alignment horizontal="justify" vertical="center"/>
    </xf>
    <xf numFmtId="0" fontId="1" fillId="0" borderId="0" xfId="0" applyFont="1" applyAlignment="1">
      <alignment horizontal="right"/>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165" fontId="4" fillId="0" borderId="13" xfId="0" applyNumberFormat="1" applyFont="1" applyBorder="1" applyAlignment="1">
      <alignment horizontal="right" vertical="center"/>
    </xf>
    <xf numFmtId="43" fontId="4" fillId="0" borderId="13" xfId="0" applyNumberFormat="1" applyFont="1" applyBorder="1" applyAlignment="1">
      <alignment horizontal="right" vertical="center"/>
    </xf>
    <xf numFmtId="43" fontId="4" fillId="0" borderId="6" xfId="0" applyNumberFormat="1" applyFont="1" applyBorder="1" applyAlignment="1">
      <alignment horizontal="right" vertical="center"/>
    </xf>
    <xf numFmtId="165" fontId="4" fillId="0" borderId="17" xfId="0" applyNumberFormat="1" applyFont="1" applyBorder="1" applyAlignment="1">
      <alignment horizontal="right" vertical="center"/>
    </xf>
    <xf numFmtId="165" fontId="5" fillId="0" borderId="13" xfId="0" applyNumberFormat="1" applyFont="1" applyBorder="1" applyAlignment="1">
      <alignment horizontal="right" vertical="center"/>
    </xf>
    <xf numFmtId="43" fontId="5" fillId="0" borderId="13" xfId="0" applyNumberFormat="1" applyFont="1" applyBorder="1" applyAlignment="1">
      <alignment horizontal="right" vertical="center"/>
    </xf>
    <xf numFmtId="43" fontId="5" fillId="0" borderId="6" xfId="0" applyNumberFormat="1" applyFont="1" applyBorder="1" applyAlignment="1">
      <alignment horizontal="right" vertical="center"/>
    </xf>
    <xf numFmtId="165" fontId="5" fillId="0" borderId="7" xfId="0" applyNumberFormat="1" applyFont="1" applyBorder="1" applyAlignment="1">
      <alignment horizontal="right" vertical="center"/>
    </xf>
    <xf numFmtId="43" fontId="5" fillId="0" borderId="7" xfId="0" applyNumberFormat="1" applyFont="1" applyBorder="1" applyAlignment="1">
      <alignment horizontal="right" vertical="center"/>
    </xf>
    <xf numFmtId="43" fontId="5" fillId="0" borderId="0" xfId="0" applyNumberFormat="1" applyFont="1" applyBorder="1" applyAlignment="1">
      <alignment horizontal="right" vertical="center"/>
    </xf>
    <xf numFmtId="165" fontId="5" fillId="0" borderId="0" xfId="0" applyNumberFormat="1" applyFont="1" applyBorder="1" applyAlignment="1">
      <alignment horizontal="right" vertical="center"/>
    </xf>
    <xf numFmtId="165" fontId="5" fillId="0" borderId="6" xfId="0" applyNumberFormat="1" applyFont="1" applyBorder="1" applyAlignment="1">
      <alignment horizontal="right" vertical="center"/>
    </xf>
    <xf numFmtId="167" fontId="5" fillId="0" borderId="13" xfId="0" applyNumberFormat="1" applyFont="1" applyBorder="1" applyAlignment="1">
      <alignment horizontal="right" vertical="center"/>
    </xf>
    <xf numFmtId="167" fontId="5" fillId="0" borderId="6" xfId="0" applyNumberFormat="1" applyFont="1" applyBorder="1" applyAlignment="1">
      <alignment horizontal="right" vertical="center"/>
    </xf>
    <xf numFmtId="165" fontId="4" fillId="0" borderId="24" xfId="0" applyNumberFormat="1" applyFont="1" applyBorder="1" applyAlignment="1">
      <alignment horizontal="right" vertical="center"/>
    </xf>
    <xf numFmtId="43" fontId="4" fillId="0" borderId="24" xfId="0" applyNumberFormat="1" applyFont="1" applyBorder="1" applyAlignment="1">
      <alignment horizontal="right" vertical="center"/>
    </xf>
    <xf numFmtId="43" fontId="4" fillId="0" borderId="22" xfId="0" applyNumberFormat="1" applyFont="1" applyBorder="1" applyAlignment="1">
      <alignment horizontal="righ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4" fillId="0" borderId="6" xfId="0" applyFont="1" applyBorder="1" applyAlignment="1">
      <alignment horizontal="left" vertical="center" wrapText="1"/>
    </xf>
    <xf numFmtId="165" fontId="4" fillId="0" borderId="6" xfId="0" applyNumberFormat="1" applyFont="1" applyBorder="1" applyAlignment="1">
      <alignment horizontal="right" vertical="center"/>
    </xf>
    <xf numFmtId="0" fontId="7" fillId="0" borderId="8" xfId="0" applyFont="1" applyBorder="1" applyAlignment="1">
      <alignment horizontal="left" vertical="center"/>
    </xf>
    <xf numFmtId="0" fontId="7" fillId="0" borderId="10" xfId="0" applyFont="1" applyBorder="1" applyAlignment="1">
      <alignment horizontal="left" vertical="center"/>
    </xf>
    <xf numFmtId="164" fontId="7" fillId="0" borderId="14" xfId="0" applyNumberFormat="1" applyFont="1" applyBorder="1" applyAlignment="1">
      <alignment horizontal="right" vertical="center"/>
    </xf>
    <xf numFmtId="164" fontId="7" fillId="0" borderId="10" xfId="0" applyNumberFormat="1" applyFont="1" applyBorder="1" applyAlignment="1">
      <alignment horizontal="right" vertical="center"/>
    </xf>
    <xf numFmtId="164" fontId="7" fillId="0" borderId="9" xfId="0" applyNumberFormat="1" applyFont="1" applyBorder="1" applyAlignment="1">
      <alignment horizontal="right" vertical="center"/>
    </xf>
    <xf numFmtId="0" fontId="5" fillId="0" borderId="14" xfId="0" applyFont="1" applyBorder="1"/>
    <xf numFmtId="0" fontId="5" fillId="0" borderId="8" xfId="0" applyFont="1" applyBorder="1"/>
    <xf numFmtId="165" fontId="4" fillId="0" borderId="17" xfId="0" applyNumberFormat="1" applyFont="1" applyBorder="1" applyAlignment="1">
      <alignment horizontal="right" vertical="center" wrapText="1"/>
    </xf>
    <xf numFmtId="165" fontId="5" fillId="0" borderId="13" xfId="0" applyNumberFormat="1" applyFont="1" applyBorder="1" applyAlignment="1">
      <alignment horizontal="right" vertical="center" wrapText="1"/>
    </xf>
    <xf numFmtId="0" fontId="1" fillId="0" borderId="0" xfId="0" applyFont="1" applyBorder="1"/>
    <xf numFmtId="165" fontId="4" fillId="0" borderId="13" xfId="0" applyNumberFormat="1" applyFont="1" applyBorder="1" applyAlignment="1">
      <alignment horizontal="right" vertical="center" wrapText="1"/>
    </xf>
    <xf numFmtId="0" fontId="1" fillId="0" borderId="4" xfId="0" applyFont="1" applyBorder="1"/>
    <xf numFmtId="0" fontId="4" fillId="3" borderId="11" xfId="0" applyFont="1" applyFill="1" applyBorder="1" applyAlignment="1">
      <alignment horizontal="center" vertical="center" wrapText="1"/>
    </xf>
    <xf numFmtId="0" fontId="4" fillId="0" borderId="17" xfId="0" applyFont="1" applyBorder="1" applyAlignment="1">
      <alignment horizontal="justify" vertical="center" wrapText="1"/>
    </xf>
    <xf numFmtId="0" fontId="5" fillId="0" borderId="7" xfId="0" applyFont="1" applyBorder="1" applyAlignment="1">
      <alignment horizontal="right" vertical="center" wrapText="1"/>
    </xf>
    <xf numFmtId="165" fontId="4" fillId="0" borderId="7" xfId="0" applyNumberFormat="1" applyFont="1" applyBorder="1" applyAlignment="1">
      <alignment vertical="center"/>
    </xf>
    <xf numFmtId="165" fontId="5" fillId="0" borderId="7" xfId="0" applyNumberFormat="1" applyFont="1" applyBorder="1" applyAlignment="1">
      <alignment vertical="center"/>
    </xf>
    <xf numFmtId="0" fontId="5" fillId="0" borderId="13" xfId="0" applyFont="1" applyBorder="1" applyAlignment="1">
      <alignment horizontal="left" vertical="center"/>
    </xf>
    <xf numFmtId="0" fontId="1" fillId="0" borderId="14" xfId="0" applyFont="1" applyBorder="1" applyAlignment="1">
      <alignment horizontal="left" vertical="center"/>
    </xf>
    <xf numFmtId="164" fontId="1" fillId="0" borderId="10" xfId="0" applyNumberFormat="1" applyFont="1" applyBorder="1" applyAlignment="1">
      <alignment vertical="center"/>
    </xf>
    <xf numFmtId="4" fontId="4" fillId="0" borderId="13" xfId="0" applyNumberFormat="1" applyFont="1" applyBorder="1" applyAlignment="1">
      <alignment horizontal="right" vertical="center" wrapText="1"/>
    </xf>
    <xf numFmtId="4" fontId="4" fillId="0" borderId="7" xfId="0" applyNumberFormat="1" applyFont="1" applyBorder="1" applyAlignment="1">
      <alignment horizontal="right" vertical="center" wrapText="1"/>
    </xf>
    <xf numFmtId="4" fontId="5" fillId="0" borderId="13" xfId="0" applyNumberFormat="1" applyFont="1" applyBorder="1" applyAlignment="1">
      <alignment horizontal="right" vertical="center" wrapText="1"/>
    </xf>
    <xf numFmtId="4" fontId="5" fillId="0" borderId="7" xfId="0" applyNumberFormat="1" applyFont="1" applyBorder="1" applyAlignment="1">
      <alignment horizontal="right" vertical="center" wrapText="1"/>
    </xf>
    <xf numFmtId="0" fontId="5" fillId="0" borderId="6" xfId="0" applyFont="1" applyBorder="1" applyAlignment="1">
      <alignment horizontal="left" vertical="center" wrapText="1" indent="2"/>
    </xf>
    <xf numFmtId="0" fontId="1" fillId="0" borderId="0" xfId="0" applyFont="1" applyFill="1"/>
    <xf numFmtId="0" fontId="5" fillId="0" borderId="6" xfId="0" applyFont="1" applyFill="1" applyBorder="1" applyAlignment="1">
      <alignment horizontal="left" vertical="center" wrapText="1"/>
    </xf>
    <xf numFmtId="4" fontId="4" fillId="0" borderId="13" xfId="0" applyNumberFormat="1" applyFont="1" applyFill="1" applyBorder="1" applyAlignment="1">
      <alignment horizontal="right" vertical="center" wrapText="1"/>
    </xf>
    <xf numFmtId="4" fontId="4" fillId="0" borderId="7" xfId="0" applyNumberFormat="1" applyFont="1" applyFill="1" applyBorder="1" applyAlignment="1">
      <alignment horizontal="right" vertical="center" wrapText="1"/>
    </xf>
    <xf numFmtId="4" fontId="5" fillId="0" borderId="7" xfId="0" applyNumberFormat="1" applyFont="1" applyFill="1" applyBorder="1" applyAlignment="1">
      <alignment horizontal="right" vertical="center" wrapText="1"/>
    </xf>
    <xf numFmtId="0" fontId="14" fillId="0" borderId="8" xfId="0" applyFont="1" applyBorder="1" applyAlignment="1">
      <alignment horizontal="left" vertical="center" wrapText="1"/>
    </xf>
    <xf numFmtId="164" fontId="14" fillId="0" borderId="14" xfId="0" applyNumberFormat="1" applyFont="1" applyBorder="1" applyAlignment="1">
      <alignment horizontal="right" vertical="center" wrapText="1"/>
    </xf>
    <xf numFmtId="164" fontId="14" fillId="0" borderId="10" xfId="0" applyNumberFormat="1" applyFont="1" applyBorder="1" applyAlignment="1">
      <alignment horizontal="right" vertical="center" wrapText="1"/>
    </xf>
    <xf numFmtId="165" fontId="5" fillId="0" borderId="7" xfId="0" applyNumberFormat="1" applyFont="1" applyFill="1" applyBorder="1" applyAlignment="1">
      <alignment vertical="center" wrapText="1"/>
    </xf>
    <xf numFmtId="2" fontId="5" fillId="0" borderId="7" xfId="0" applyNumberFormat="1" applyFont="1" applyBorder="1" applyAlignment="1">
      <alignment vertical="center"/>
    </xf>
    <xf numFmtId="2" fontId="5" fillId="0" borderId="19" xfId="0" applyNumberFormat="1" applyFont="1" applyBorder="1" applyAlignment="1">
      <alignment vertical="center"/>
    </xf>
    <xf numFmtId="4" fontId="5" fillId="0" borderId="7" xfId="0" applyNumberFormat="1" applyFont="1" applyBorder="1" applyAlignment="1">
      <alignment vertical="center"/>
    </xf>
    <xf numFmtId="4" fontId="5" fillId="0" borderId="7" xfId="0" applyNumberFormat="1" applyFont="1" applyBorder="1" applyAlignment="1">
      <alignment horizontal="right" vertical="center"/>
    </xf>
    <xf numFmtId="4" fontId="4" fillId="0" borderId="7" xfId="0" applyNumberFormat="1" applyFont="1" applyBorder="1" applyAlignment="1">
      <alignment vertical="center"/>
    </xf>
    <xf numFmtId="4" fontId="4" fillId="0" borderId="19" xfId="0" applyNumberFormat="1" applyFont="1" applyBorder="1" applyAlignment="1">
      <alignment vertical="center"/>
    </xf>
    <xf numFmtId="4" fontId="4" fillId="0" borderId="14" xfId="0" applyNumberFormat="1" applyFont="1" applyBorder="1" applyAlignment="1">
      <alignment vertical="center"/>
    </xf>
    <xf numFmtId="43" fontId="5" fillId="0" borderId="7" xfId="1" applyFont="1" applyBorder="1" applyAlignment="1">
      <alignment vertical="center"/>
    </xf>
    <xf numFmtId="2" fontId="5" fillId="0" borderId="13" xfId="0" applyNumberFormat="1" applyFont="1" applyBorder="1" applyAlignment="1">
      <alignment horizontal="left" vertical="center" wrapText="1"/>
    </xf>
    <xf numFmtId="43" fontId="4" fillId="2" borderId="7" xfId="1" applyFont="1" applyFill="1" applyBorder="1" applyAlignment="1">
      <alignment vertical="center"/>
    </xf>
    <xf numFmtId="0" fontId="17" fillId="0" borderId="0" xfId="0" applyFont="1"/>
    <xf numFmtId="0" fontId="16" fillId="3" borderId="3"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7" fillId="0" borderId="17" xfId="0" applyFont="1" applyFill="1" applyBorder="1" applyAlignment="1">
      <alignment horizontal="justify" vertical="center" wrapText="1"/>
    </xf>
    <xf numFmtId="0" fontId="17" fillId="0" borderId="3" xfId="0" applyFont="1" applyFill="1" applyBorder="1" applyAlignment="1">
      <alignment horizontal="right" vertical="center" wrapText="1"/>
    </xf>
    <xf numFmtId="0" fontId="16" fillId="0" borderId="13" xfId="0" applyFont="1" applyFill="1" applyBorder="1" applyAlignment="1">
      <alignment horizontal="left" vertical="center" wrapText="1" indent="1"/>
    </xf>
    <xf numFmtId="2" fontId="16" fillId="0" borderId="7" xfId="0" applyNumberFormat="1" applyFont="1" applyFill="1" applyBorder="1" applyAlignment="1">
      <alignment horizontal="right" vertical="center" wrapText="1"/>
    </xf>
    <xf numFmtId="0" fontId="17" fillId="0" borderId="13" xfId="0" applyFont="1" applyFill="1" applyBorder="1" applyAlignment="1">
      <alignment horizontal="left" vertical="center" wrapText="1" indent="3"/>
    </xf>
    <xf numFmtId="2" fontId="17" fillId="0" borderId="7" xfId="0" applyNumberFormat="1" applyFont="1" applyFill="1" applyBorder="1" applyAlignment="1">
      <alignment horizontal="right" vertical="center" wrapText="1"/>
    </xf>
    <xf numFmtId="0" fontId="17" fillId="0" borderId="13" xfId="0" applyFont="1" applyFill="1" applyBorder="1" applyAlignment="1">
      <alignment horizontal="justify" vertical="center" wrapText="1"/>
    </xf>
    <xf numFmtId="2" fontId="17" fillId="0" borderId="7" xfId="0" applyNumberFormat="1" applyFont="1" applyFill="1" applyBorder="1" applyAlignment="1">
      <alignment horizontal="center" vertical="center" wrapText="1"/>
    </xf>
    <xf numFmtId="2" fontId="16" fillId="0" borderId="7" xfId="0" applyNumberFormat="1" applyFont="1" applyFill="1" applyBorder="1" applyAlignment="1">
      <alignment horizontal="center" vertical="center" wrapText="1"/>
    </xf>
    <xf numFmtId="0" fontId="16"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13" xfId="0" applyFont="1" applyFill="1" applyBorder="1" applyAlignment="1">
      <alignment horizontal="center" vertical="center"/>
    </xf>
    <xf numFmtId="0" fontId="17" fillId="3" borderId="14" xfId="0" applyFont="1" applyFill="1" applyBorder="1" applyAlignment="1">
      <alignment vertical="center"/>
    </xf>
    <xf numFmtId="0" fontId="16" fillId="0" borderId="13" xfId="0" applyFont="1" applyBorder="1" applyAlignment="1">
      <alignment horizontal="left" vertical="center" wrapText="1" indent="1"/>
    </xf>
    <xf numFmtId="2" fontId="16" fillId="0" borderId="7" xfId="0" applyNumberFormat="1" applyFont="1" applyBorder="1" applyAlignment="1">
      <alignment horizontal="right" vertical="center" wrapText="1"/>
    </xf>
    <xf numFmtId="0" fontId="17" fillId="0" borderId="13" xfId="0" applyFont="1" applyBorder="1" applyAlignment="1">
      <alignment horizontal="left" vertical="center" wrapText="1" indent="3"/>
    </xf>
    <xf numFmtId="2" fontId="17" fillId="0" borderId="7" xfId="0" applyNumberFormat="1" applyFont="1" applyBorder="1" applyAlignment="1">
      <alignment horizontal="right" vertical="center" wrapText="1"/>
    </xf>
    <xf numFmtId="0" fontId="17" fillId="0" borderId="13" xfId="0" applyFont="1" applyBorder="1" applyAlignment="1">
      <alignment horizontal="justify" vertical="center" wrapText="1"/>
    </xf>
    <xf numFmtId="2" fontId="17" fillId="0" borderId="7" xfId="0" applyNumberFormat="1" applyFont="1" applyBorder="1" applyAlignment="1">
      <alignment horizontal="justify" vertical="center" wrapText="1"/>
    </xf>
    <xf numFmtId="0" fontId="17" fillId="0" borderId="14" xfId="0" applyFont="1" applyBorder="1" applyAlignment="1">
      <alignment horizontal="justify" vertical="center" wrapText="1"/>
    </xf>
    <xf numFmtId="0" fontId="17" fillId="0" borderId="10" xfId="0" applyFont="1" applyBorder="1" applyAlignment="1">
      <alignment horizontal="justify" vertical="center" wrapText="1"/>
    </xf>
    <xf numFmtId="0" fontId="16" fillId="0" borderId="10" xfId="0" applyFont="1" applyBorder="1" applyAlignment="1">
      <alignment horizontal="justify" vertical="center" wrapText="1"/>
    </xf>
    <xf numFmtId="0" fontId="16" fillId="3" borderId="12"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7" fillId="0" borderId="7" xfId="0" applyFont="1" applyFill="1" applyBorder="1" applyAlignment="1">
      <alignment horizontal="justify" vertical="center" wrapText="1"/>
    </xf>
    <xf numFmtId="0" fontId="17" fillId="0" borderId="13" xfId="0" applyFont="1" applyFill="1" applyBorder="1" applyAlignment="1">
      <alignment horizontal="left" vertical="center" wrapText="1" indent="4"/>
    </xf>
    <xf numFmtId="2" fontId="17" fillId="0" borderId="7" xfId="0" applyNumberFormat="1" applyFont="1" applyFill="1" applyBorder="1" applyAlignment="1">
      <alignment horizontal="justify" vertical="center" wrapText="1"/>
    </xf>
    <xf numFmtId="0" fontId="17" fillId="0" borderId="14" xfId="0"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23" fillId="0" borderId="0" xfId="0" applyFont="1"/>
    <xf numFmtId="0" fontId="21" fillId="0" borderId="0" xfId="0" applyFont="1" applyBorder="1" applyAlignment="1">
      <alignment horizontal="left" vertical="center"/>
    </xf>
    <xf numFmtId="0" fontId="16" fillId="0" borderId="7" xfId="0" applyFont="1" applyBorder="1" applyAlignment="1">
      <alignment horizontal="right" vertical="center"/>
    </xf>
    <xf numFmtId="2" fontId="16" fillId="0" borderId="7" xfId="0" applyNumberFormat="1" applyFont="1" applyBorder="1" applyAlignment="1">
      <alignment horizontal="right" vertical="center"/>
    </xf>
    <xf numFmtId="0" fontId="17" fillId="0" borderId="13" xfId="0" applyFont="1" applyBorder="1" applyAlignment="1">
      <alignment horizontal="justify" vertical="center"/>
    </xf>
    <xf numFmtId="2" fontId="17" fillId="0" borderId="7" xfId="0" applyNumberFormat="1" applyFont="1" applyBorder="1" applyAlignment="1">
      <alignment horizontal="right" vertical="center"/>
    </xf>
    <xf numFmtId="2" fontId="17" fillId="0" borderId="7" xfId="0" applyNumberFormat="1" applyFont="1" applyBorder="1" applyAlignment="1">
      <alignment horizontal="justify" vertical="center"/>
    </xf>
    <xf numFmtId="0" fontId="16" fillId="0" borderId="13" xfId="0" applyFont="1" applyBorder="1" applyAlignment="1">
      <alignment horizontal="justify" vertical="center"/>
    </xf>
    <xf numFmtId="0" fontId="17" fillId="0" borderId="14" xfId="0" applyFont="1" applyBorder="1" applyAlignment="1">
      <alignment horizontal="justify" vertical="center"/>
    </xf>
    <xf numFmtId="0" fontId="17" fillId="0" borderId="10" xfId="0" applyFont="1" applyBorder="1" applyAlignment="1">
      <alignment horizontal="justify" vertical="center"/>
    </xf>
    <xf numFmtId="0" fontId="24" fillId="0" borderId="0" xfId="0" applyFont="1" applyBorder="1" applyAlignment="1">
      <alignment horizontal="left" vertical="center"/>
    </xf>
    <xf numFmtId="0" fontId="25" fillId="0" borderId="0" xfId="0" applyFont="1"/>
    <xf numFmtId="0" fontId="16" fillId="3" borderId="11" xfId="0" applyFont="1" applyFill="1" applyBorder="1" applyAlignment="1">
      <alignment horizontal="center" vertical="center" wrapText="1"/>
    </xf>
    <xf numFmtId="0" fontId="20" fillId="0" borderId="14" xfId="0" applyFont="1" applyBorder="1" applyAlignment="1">
      <alignment vertical="center"/>
    </xf>
    <xf numFmtId="0" fontId="16" fillId="4" borderId="12"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6" xfId="0" applyFont="1" applyBorder="1" applyAlignment="1">
      <alignment vertical="center"/>
    </xf>
    <xf numFmtId="0" fontId="20" fillId="0" borderId="13" xfId="0" applyFont="1" applyBorder="1" applyAlignment="1">
      <alignment horizontal="right" vertical="center"/>
    </xf>
    <xf numFmtId="0" fontId="20" fillId="0" borderId="7" xfId="0" applyFont="1" applyBorder="1" applyAlignment="1">
      <alignment horizontal="right" vertical="center"/>
    </xf>
    <xf numFmtId="0" fontId="17" fillId="0" borderId="6" xfId="0" applyFont="1" applyBorder="1" applyAlignment="1">
      <alignment vertical="justify"/>
    </xf>
    <xf numFmtId="0" fontId="26" fillId="0" borderId="13" xfId="0" applyFont="1" applyBorder="1" applyAlignment="1">
      <alignment horizontal="center" vertical="center"/>
    </xf>
    <xf numFmtId="0" fontId="26" fillId="0" borderId="7" xfId="0" applyFont="1" applyBorder="1" applyAlignment="1">
      <alignment horizontal="center" vertical="center"/>
    </xf>
    <xf numFmtId="0" fontId="17" fillId="0" borderId="6" xfId="0" applyFont="1" applyBorder="1" applyAlignment="1">
      <alignment vertical="center"/>
    </xf>
    <xf numFmtId="0" fontId="26" fillId="0" borderId="13" xfId="0" applyFont="1" applyBorder="1" applyAlignment="1">
      <alignment horizontal="right" vertical="center"/>
    </xf>
    <xf numFmtId="0" fontId="26" fillId="0" borderId="7" xfId="0" applyFont="1" applyBorder="1" applyAlignment="1">
      <alignment horizontal="right" vertical="center"/>
    </xf>
    <xf numFmtId="0" fontId="17" fillId="0" borderId="6" xfId="0" applyFont="1" applyBorder="1" applyAlignment="1">
      <alignment horizontal="left" vertical="center" indent="1"/>
    </xf>
    <xf numFmtId="9" fontId="26" fillId="0" borderId="13" xfId="0" applyNumberFormat="1" applyFont="1" applyBorder="1" applyAlignment="1">
      <alignment horizontal="center" vertical="center"/>
    </xf>
    <xf numFmtId="9" fontId="26" fillId="0" borderId="7" xfId="0" applyNumberFormat="1" applyFont="1" applyBorder="1" applyAlignment="1">
      <alignment horizontal="center" vertical="center"/>
    </xf>
    <xf numFmtId="0" fontId="20" fillId="0" borderId="13" xfId="0" applyFont="1" applyBorder="1" applyAlignment="1">
      <alignment horizontal="center" vertical="center"/>
    </xf>
    <xf numFmtId="0" fontId="20" fillId="0" borderId="7" xfId="0" applyFont="1" applyBorder="1" applyAlignment="1">
      <alignment horizontal="center" vertical="center"/>
    </xf>
    <xf numFmtId="0" fontId="16" fillId="0" borderId="6" xfId="0" applyFont="1" applyBorder="1" applyAlignment="1">
      <alignment vertical="center"/>
    </xf>
    <xf numFmtId="2" fontId="26" fillId="0" borderId="13" xfId="0" applyNumberFormat="1" applyFont="1" applyBorder="1" applyAlignment="1">
      <alignment horizontal="right" vertical="center"/>
    </xf>
    <xf numFmtId="2" fontId="26" fillId="0" borderId="7" xfId="0" applyNumberFormat="1" applyFont="1" applyBorder="1" applyAlignment="1">
      <alignment horizontal="right" vertical="center"/>
    </xf>
    <xf numFmtId="2" fontId="20" fillId="0" borderId="13" xfId="0" applyNumberFormat="1" applyFont="1" applyBorder="1" applyAlignment="1">
      <alignment horizontal="center" vertical="center"/>
    </xf>
    <xf numFmtId="2" fontId="20" fillId="0" borderId="7" xfId="0" applyNumberFormat="1" applyFont="1" applyBorder="1" applyAlignment="1">
      <alignment horizontal="center" vertical="center"/>
    </xf>
    <xf numFmtId="2" fontId="20" fillId="0" borderId="13" xfId="0" applyNumberFormat="1" applyFont="1" applyBorder="1" applyAlignment="1">
      <alignment horizontal="right" vertical="center"/>
    </xf>
    <xf numFmtId="2" fontId="20" fillId="0" borderId="7" xfId="0" applyNumberFormat="1" applyFont="1" applyBorder="1" applyAlignment="1">
      <alignment horizontal="right" vertical="center"/>
    </xf>
    <xf numFmtId="0" fontId="20" fillId="0" borderId="6" xfId="0" applyFont="1" applyBorder="1" applyAlignment="1">
      <alignment vertical="justify"/>
    </xf>
    <xf numFmtId="10" fontId="26" fillId="0" borderId="13" xfId="0" applyNumberFormat="1" applyFont="1" applyBorder="1" applyAlignment="1">
      <alignment horizontal="center" vertical="center"/>
    </xf>
    <xf numFmtId="10" fontId="26" fillId="0" borderId="7" xfId="0" applyNumberFormat="1" applyFont="1" applyBorder="1" applyAlignment="1">
      <alignment horizontal="center" vertical="center"/>
    </xf>
    <xf numFmtId="0" fontId="17" fillId="0" borderId="8" xfId="0" applyFont="1" applyBorder="1" applyAlignment="1">
      <alignment vertical="center"/>
    </xf>
    <xf numFmtId="0" fontId="26" fillId="0" borderId="14" xfId="0" applyFont="1" applyBorder="1" applyAlignment="1">
      <alignment horizontal="center" vertical="center"/>
    </xf>
    <xf numFmtId="0" fontId="26" fillId="0" borderId="10" xfId="0" applyFont="1" applyBorder="1" applyAlignment="1">
      <alignment horizontal="center" vertical="center"/>
    </xf>
    <xf numFmtId="0" fontId="4" fillId="3" borderId="17" xfId="0" applyFont="1" applyFill="1" applyBorder="1" applyAlignment="1">
      <alignment horizontal="center" vertical="center" wrapText="1"/>
    </xf>
    <xf numFmtId="0" fontId="4" fillId="3" borderId="14" xfId="0" applyFont="1" applyFill="1" applyBorder="1" applyAlignment="1">
      <alignment horizontal="center" vertical="center"/>
    </xf>
    <xf numFmtId="0" fontId="28" fillId="3" borderId="1" xfId="0" applyFont="1" applyFill="1" applyBorder="1" applyAlignment="1">
      <alignment vertical="center"/>
    </xf>
    <xf numFmtId="0" fontId="28" fillId="3" borderId="2" xfId="0" applyFont="1" applyFill="1" applyBorder="1" applyAlignment="1">
      <alignment vertical="center"/>
    </xf>
    <xf numFmtId="0" fontId="28" fillId="3" borderId="2" xfId="0" applyFont="1" applyFill="1" applyBorder="1" applyAlignment="1">
      <alignment horizontal="right" vertical="center"/>
    </xf>
    <xf numFmtId="0" fontId="28" fillId="3" borderId="3" xfId="0" applyFont="1" applyFill="1" applyBorder="1" applyAlignment="1">
      <alignment vertical="center"/>
    </xf>
    <xf numFmtId="0" fontId="28" fillId="3" borderId="6" xfId="0" applyFont="1" applyFill="1" applyBorder="1" applyAlignment="1">
      <alignment vertical="center"/>
    </xf>
    <xf numFmtId="0" fontId="28" fillId="3" borderId="0" xfId="0" applyFont="1" applyFill="1" applyBorder="1" applyAlignment="1">
      <alignment vertical="center"/>
    </xf>
    <xf numFmtId="0" fontId="29" fillId="2" borderId="0" xfId="0" applyFont="1" applyFill="1" applyBorder="1" applyAlignment="1">
      <alignment horizontal="center" vertical="center"/>
    </xf>
    <xf numFmtId="0" fontId="28" fillId="3" borderId="0" xfId="0" applyFont="1" applyFill="1" applyBorder="1" applyAlignment="1">
      <alignment horizontal="right" vertical="center"/>
    </xf>
    <xf numFmtId="0" fontId="28" fillId="3" borderId="7" xfId="0" applyFont="1" applyFill="1" applyBorder="1" applyAlignment="1">
      <alignment vertical="center"/>
    </xf>
    <xf numFmtId="0" fontId="27" fillId="0" borderId="0" xfId="0" applyFont="1"/>
    <xf numFmtId="0" fontId="28" fillId="3" borderId="0" xfId="0" applyFont="1" applyFill="1" applyAlignment="1">
      <alignment horizontal="right" vertical="center"/>
    </xf>
    <xf numFmtId="0" fontId="28" fillId="3" borderId="12" xfId="0" applyFont="1" applyFill="1" applyBorder="1" applyAlignment="1">
      <alignment horizontal="center" vertical="center"/>
    </xf>
    <xf numFmtId="0" fontId="30" fillId="3" borderId="1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5" borderId="9" xfId="0" applyFont="1" applyFill="1" applyBorder="1" applyAlignment="1">
      <alignment horizontal="right" vertical="center" wrapText="1"/>
    </xf>
    <xf numFmtId="0" fontId="28" fillId="5" borderId="9"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8" fillId="3" borderId="9" xfId="0" applyFont="1" applyFill="1" applyBorder="1" applyAlignment="1">
      <alignment horizontal="right" vertical="center" wrapText="1"/>
    </xf>
    <xf numFmtId="0" fontId="28" fillId="3" borderId="9" xfId="0" applyFont="1" applyFill="1" applyBorder="1" applyAlignment="1">
      <alignment vertical="center" wrapText="1"/>
    </xf>
    <xf numFmtId="0" fontId="28" fillId="3" borderId="10" xfId="0" applyFont="1" applyFill="1" applyBorder="1" applyAlignment="1">
      <alignment vertical="center" wrapText="1"/>
    </xf>
    <xf numFmtId="0" fontId="28" fillId="6" borderId="8"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9" xfId="0" applyFont="1" applyFill="1" applyBorder="1" applyAlignment="1">
      <alignment vertical="center" wrapText="1"/>
    </xf>
    <xf numFmtId="0" fontId="30" fillId="6" borderId="9" xfId="0" applyFont="1" applyFill="1" applyBorder="1" applyAlignment="1">
      <alignment horizontal="right" vertical="center" wrapText="1"/>
    </xf>
    <xf numFmtId="0" fontId="30" fillId="6" borderId="10" xfId="0" applyFont="1" applyFill="1" applyBorder="1" applyAlignment="1">
      <alignment horizontal="center" vertical="center" wrapText="1"/>
    </xf>
    <xf numFmtId="0" fontId="28" fillId="0" borderId="8" xfId="0" applyFont="1" applyBorder="1" applyAlignment="1">
      <alignment horizontal="center" vertical="center" wrapText="1"/>
    </xf>
    <xf numFmtId="0" fontId="31" fillId="0" borderId="9" xfId="0" applyFont="1" applyBorder="1" applyAlignment="1">
      <alignment horizontal="center" vertical="center"/>
    </xf>
    <xf numFmtId="0" fontId="31" fillId="0" borderId="9" xfId="0" applyFont="1" applyBorder="1" applyAlignment="1">
      <alignment vertical="center" wrapText="1"/>
    </xf>
    <xf numFmtId="0" fontId="30" fillId="4" borderId="7" xfId="0" applyFont="1" applyFill="1" applyBorder="1" applyAlignment="1">
      <alignment horizontal="center" vertical="center" wrapText="1"/>
    </xf>
    <xf numFmtId="0" fontId="30" fillId="4" borderId="7" xfId="0" applyFont="1" applyFill="1" applyBorder="1" applyAlignment="1">
      <alignment vertical="center" wrapText="1"/>
    </xf>
    <xf numFmtId="43" fontId="30" fillId="0" borderId="11" xfId="1" applyFont="1" applyFill="1" applyBorder="1" applyAlignment="1">
      <alignment horizontal="right" vertical="center" wrapText="1"/>
    </xf>
    <xf numFmtId="0" fontId="30" fillId="0" borderId="7" xfId="0" applyFont="1" applyBorder="1" applyAlignment="1">
      <alignment horizontal="center" vertical="center" wrapText="1"/>
    </xf>
    <xf numFmtId="0" fontId="30" fillId="0" borderId="17" xfId="0" applyFont="1" applyBorder="1" applyAlignment="1">
      <alignment horizontal="center" vertical="center" wrapText="1"/>
    </xf>
    <xf numFmtId="0" fontId="30" fillId="4" borderId="3" xfId="0" applyFont="1" applyFill="1" applyBorder="1" applyAlignment="1">
      <alignment horizontal="center" vertical="center" wrapText="1"/>
    </xf>
    <xf numFmtId="0" fontId="30" fillId="4" borderId="3" xfId="0" applyFont="1" applyFill="1" applyBorder="1" applyAlignment="1">
      <alignment vertical="center" wrapText="1"/>
    </xf>
    <xf numFmtId="0" fontId="30" fillId="0" borderId="3" xfId="0" applyFont="1" applyBorder="1" applyAlignment="1">
      <alignment horizontal="center" vertical="center" wrapText="1"/>
    </xf>
    <xf numFmtId="0" fontId="30" fillId="0" borderId="13" xfId="0" applyFont="1" applyBorder="1" applyAlignment="1">
      <alignment horizontal="center" vertical="center" wrapText="1"/>
    </xf>
    <xf numFmtId="43" fontId="30" fillId="0" borderId="2" xfId="0" applyNumberFormat="1" applyFont="1" applyFill="1" applyBorder="1" applyAlignment="1">
      <alignment horizontal="right" vertical="center" wrapText="1"/>
    </xf>
    <xf numFmtId="0" fontId="30" fillId="0" borderId="12" xfId="0" applyFont="1" applyBorder="1" applyAlignment="1">
      <alignment horizontal="center" vertical="center" wrapText="1"/>
    </xf>
    <xf numFmtId="0" fontId="30" fillId="6" borderId="16" xfId="0" applyFont="1" applyFill="1" applyBorder="1" applyAlignment="1">
      <alignment horizontal="center" vertical="center" wrapText="1"/>
    </xf>
    <xf numFmtId="0" fontId="30" fillId="6" borderId="16" xfId="0" applyFont="1" applyFill="1" applyBorder="1" applyAlignment="1">
      <alignment vertical="center" wrapText="1"/>
    </xf>
    <xf numFmtId="0" fontId="30" fillId="6" borderId="16" xfId="0" applyFont="1" applyFill="1" applyBorder="1" applyAlignment="1">
      <alignment horizontal="right" vertical="center" wrapText="1"/>
    </xf>
    <xf numFmtId="0" fontId="30" fillId="6" borderId="12" xfId="0" applyFont="1" applyFill="1" applyBorder="1" applyAlignment="1">
      <alignment horizontal="center" vertical="center" wrapText="1"/>
    </xf>
    <xf numFmtId="0" fontId="30" fillId="0" borderId="7" xfId="0" applyFont="1" applyBorder="1" applyAlignment="1">
      <alignment vertical="center" wrapText="1"/>
    </xf>
    <xf numFmtId="0" fontId="30" fillId="0" borderId="3" xfId="0" applyFont="1" applyBorder="1" applyAlignment="1">
      <alignment vertical="center" wrapText="1"/>
    </xf>
    <xf numFmtId="43" fontId="30" fillId="0" borderId="2" xfId="1" applyFont="1" applyFill="1" applyBorder="1" applyAlignment="1">
      <alignment horizontal="right" vertical="center" wrapText="1"/>
    </xf>
    <xf numFmtId="0" fontId="30" fillId="0" borderId="0" xfId="0" applyFont="1" applyAlignment="1">
      <alignment horizontal="right" vertical="center" wrapText="1"/>
    </xf>
    <xf numFmtId="0" fontId="30" fillId="0" borderId="2" xfId="0" applyFont="1" applyBorder="1" applyAlignment="1">
      <alignment horizontal="right" vertical="center" wrapText="1"/>
    </xf>
    <xf numFmtId="0" fontId="31" fillId="6" borderId="8" xfId="0" applyFont="1" applyFill="1" applyBorder="1" applyAlignment="1">
      <alignment horizontal="right" vertical="center" wrapText="1"/>
    </xf>
    <xf numFmtId="0" fontId="31" fillId="6" borderId="9" xfId="0" applyFont="1" applyFill="1" applyBorder="1" applyAlignment="1">
      <alignment horizontal="center" vertical="center"/>
    </xf>
    <xf numFmtId="0" fontId="31" fillId="6" borderId="9" xfId="0" applyFont="1" applyFill="1" applyBorder="1" applyAlignment="1">
      <alignment vertical="center" wrapText="1"/>
    </xf>
    <xf numFmtId="0" fontId="31" fillId="0" borderId="9" xfId="0" applyFont="1" applyBorder="1" applyAlignment="1">
      <alignment horizontal="left" vertical="center" wrapText="1" indent="2"/>
    </xf>
    <xf numFmtId="0" fontId="30" fillId="0" borderId="11" xfId="0" applyFont="1" applyBorder="1" applyAlignment="1">
      <alignment horizontal="center" vertical="center" wrapText="1"/>
    </xf>
    <xf numFmtId="0" fontId="31" fillId="0" borderId="16" xfId="0" applyFont="1" applyBorder="1" applyAlignment="1">
      <alignment horizontal="left" vertical="center" wrapText="1" indent="2"/>
    </xf>
    <xf numFmtId="0" fontId="30" fillId="0" borderId="12" xfId="0" applyFont="1" applyBorder="1" applyAlignment="1">
      <alignment vertical="center" wrapText="1"/>
    </xf>
    <xf numFmtId="0" fontId="30" fillId="0" borderId="16" xfId="0" applyFont="1" applyBorder="1" applyAlignment="1">
      <alignment horizontal="right" vertical="center" wrapText="1"/>
    </xf>
    <xf numFmtId="0" fontId="31" fillId="0" borderId="15" xfId="0" applyFont="1" applyBorder="1" applyAlignment="1">
      <alignment horizontal="right" vertical="center" wrapText="1"/>
    </xf>
    <xf numFmtId="0" fontId="31" fillId="0" borderId="16" xfId="0" applyFont="1" applyBorder="1" applyAlignment="1">
      <alignment horizontal="center" vertical="center"/>
    </xf>
    <xf numFmtId="0" fontId="31" fillId="0" borderId="16" xfId="0" applyFont="1" applyBorder="1" applyAlignment="1">
      <alignment vertical="center" wrapText="1"/>
    </xf>
    <xf numFmtId="0" fontId="30" fillId="6" borderId="11" xfId="0" applyFont="1" applyFill="1" applyBorder="1" applyAlignment="1">
      <alignment horizontal="center" vertical="center" wrapText="1"/>
    </xf>
    <xf numFmtId="0" fontId="31" fillId="0" borderId="8" xfId="0" applyFont="1" applyBorder="1" applyAlignment="1">
      <alignment horizontal="right" vertical="center" wrapText="1"/>
    </xf>
    <xf numFmtId="0" fontId="30" fillId="6" borderId="14"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vertical="center" wrapText="1"/>
    </xf>
    <xf numFmtId="0" fontId="30" fillId="0" borderId="9" xfId="0" applyFont="1" applyBorder="1" applyAlignment="1">
      <alignment horizontal="right" vertical="center" wrapText="1"/>
    </xf>
    <xf numFmtId="0" fontId="30" fillId="0" borderId="14" xfId="0" applyFont="1" applyBorder="1" applyAlignment="1">
      <alignment horizontal="center" vertical="center" wrapText="1"/>
    </xf>
    <xf numFmtId="0" fontId="28" fillId="6" borderId="15" xfId="0" applyFont="1" applyFill="1" applyBorder="1" applyAlignment="1">
      <alignment horizontal="center" vertical="center" wrapText="1"/>
    </xf>
    <xf numFmtId="43" fontId="30" fillId="4" borderId="0" xfId="1" applyFont="1" applyFill="1" applyAlignment="1">
      <alignment horizontal="right" vertical="center" wrapText="1"/>
    </xf>
    <xf numFmtId="43" fontId="30" fillId="0" borderId="2" xfId="1" applyFont="1" applyBorder="1" applyAlignment="1">
      <alignment horizontal="right" vertical="center" wrapText="1"/>
    </xf>
    <xf numFmtId="0" fontId="30" fillId="0" borderId="12" xfId="0" applyFont="1" applyBorder="1" applyAlignment="1">
      <alignment horizontal="right" vertical="center" wrapText="1"/>
    </xf>
    <xf numFmtId="0" fontId="31" fillId="0" borderId="9" xfId="0" applyFont="1" applyBorder="1" applyAlignment="1">
      <alignment horizontal="center" vertical="center" wrapText="1"/>
    </xf>
    <xf numFmtId="0" fontId="30" fillId="6" borderId="0" xfId="0" applyFont="1" applyFill="1" applyAlignment="1">
      <alignment horizontal="right" vertical="center" wrapText="1"/>
    </xf>
    <xf numFmtId="0" fontId="30" fillId="6" borderId="13" xfId="0" applyFont="1" applyFill="1" applyBorder="1" applyAlignment="1">
      <alignment horizontal="center" vertical="center" wrapText="1"/>
    </xf>
    <xf numFmtId="0" fontId="31" fillId="0" borderId="16" xfId="0" applyFont="1" applyBorder="1" applyAlignment="1">
      <alignment horizontal="center" vertical="center" wrapText="1"/>
    </xf>
    <xf numFmtId="0" fontId="30" fillId="6" borderId="2" xfId="0" applyFont="1" applyFill="1" applyBorder="1" applyAlignment="1">
      <alignment horizontal="right" vertical="center" wrapText="1"/>
    </xf>
    <xf numFmtId="0" fontId="30" fillId="6" borderId="17"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28" fillId="5" borderId="16" xfId="0" applyFont="1" applyFill="1" applyBorder="1" applyAlignment="1">
      <alignment horizontal="right" vertical="center" wrapText="1"/>
    </xf>
    <xf numFmtId="0" fontId="28" fillId="5" borderId="16"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0" borderId="15" xfId="0" applyFont="1" applyBorder="1" applyAlignment="1">
      <alignment horizontal="center" vertical="center" wrapText="1"/>
    </xf>
    <xf numFmtId="0" fontId="30" fillId="4" borderId="12" xfId="0" applyFont="1" applyFill="1" applyBorder="1" applyAlignment="1">
      <alignment vertical="center" wrapText="1"/>
    </xf>
    <xf numFmtId="43" fontId="30" fillId="0" borderId="16" xfId="1" applyFont="1" applyBorder="1" applyAlignment="1">
      <alignment horizontal="right" vertical="center" wrapText="1"/>
    </xf>
    <xf numFmtId="0" fontId="30" fillId="4" borderId="11" xfId="0" applyFont="1" applyFill="1" applyBorder="1" applyAlignment="1">
      <alignment horizontal="center" vertical="center" wrapText="1"/>
    </xf>
    <xf numFmtId="0" fontId="28" fillId="5" borderId="10" xfId="0" applyFont="1" applyFill="1" applyBorder="1" applyAlignment="1">
      <alignment horizontal="right" vertical="center" wrapText="1"/>
    </xf>
    <xf numFmtId="0" fontId="28" fillId="5" borderId="10" xfId="0" applyFont="1" applyFill="1" applyBorder="1" applyAlignment="1">
      <alignment vertical="center" wrapText="1"/>
    </xf>
    <xf numFmtId="0" fontId="31" fillId="0" borderId="10" xfId="0" applyFont="1" applyBorder="1" applyAlignment="1">
      <alignment vertical="center" wrapText="1"/>
    </xf>
    <xf numFmtId="0" fontId="0" fillId="0" borderId="11" xfId="0" applyBorder="1"/>
    <xf numFmtId="0" fontId="0" fillId="0" borderId="0" xfId="0" applyAlignment="1">
      <alignment wrapText="1"/>
    </xf>
    <xf numFmtId="0" fontId="0" fillId="0" borderId="0" xfId="0" applyNumberFormat="1" applyFont="1" applyFill="1" applyBorder="1" applyAlignment="1" applyProtection="1"/>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33" fillId="0" borderId="0" xfId="0" applyNumberFormat="1" applyFont="1" applyFill="1" applyBorder="1" applyAlignment="1" applyProtection="1"/>
    <xf numFmtId="0" fontId="0" fillId="0" borderId="0" xfId="0" applyAlignment="1">
      <alignment horizontal="righ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164" fontId="4" fillId="3" borderId="17" xfId="0" applyNumberFormat="1"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2" xfId="0" applyFont="1" applyFill="1" applyBorder="1" applyAlignment="1">
      <alignment horizontal="center" vertical="center" wrapText="1"/>
    </xf>
    <xf numFmtId="164" fontId="5" fillId="0" borderId="2" xfId="0" applyNumberFormat="1" applyFont="1" applyBorder="1" applyAlignment="1">
      <alignment horizontal="left" vertical="top" wrapText="1"/>
    </xf>
    <xf numFmtId="164" fontId="4" fillId="3" borderId="1" xfId="0" applyNumberFormat="1" applyFont="1" applyFill="1" applyBorder="1" applyAlignment="1">
      <alignment vertical="center" wrapText="1"/>
    </xf>
    <xf numFmtId="164" fontId="4" fillId="3" borderId="8" xfId="0" applyNumberFormat="1" applyFont="1" applyFill="1" applyBorder="1" applyAlignment="1">
      <alignment vertical="center" wrapText="1"/>
    </xf>
    <xf numFmtId="164" fontId="11" fillId="0" borderId="16" xfId="0" applyNumberFormat="1" applyFont="1" applyBorder="1" applyAlignment="1">
      <alignment vertical="center" wrapText="1"/>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 xfId="0" applyFont="1" applyFill="1" applyBorder="1" applyAlignment="1">
      <alignment vertical="center"/>
    </xf>
    <xf numFmtId="0" fontId="4" fillId="3" borderId="8" xfId="0" applyFont="1" applyFill="1" applyBorder="1" applyAlignment="1">
      <alignment vertical="center"/>
    </xf>
    <xf numFmtId="0" fontId="4" fillId="3" borderId="17"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2" fillId="2"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25" xfId="0" applyFont="1" applyFill="1" applyBorder="1" applyAlignment="1">
      <alignment horizontal="center" vertical="center"/>
    </xf>
    <xf numFmtId="0" fontId="21" fillId="0" borderId="2" xfId="0" applyFont="1" applyBorder="1" applyAlignment="1">
      <alignment horizontal="left" vertical="center"/>
    </xf>
    <xf numFmtId="0" fontId="21" fillId="0" borderId="0" xfId="0" applyFont="1" applyBorder="1" applyAlignment="1">
      <alignment horizontal="left" vertical="center"/>
    </xf>
    <xf numFmtId="0" fontId="16" fillId="0" borderId="0" xfId="0" applyFont="1" applyBorder="1" applyAlignment="1">
      <alignment vertical="justify"/>
    </xf>
    <xf numFmtId="0" fontId="21" fillId="0" borderId="9" xfId="0" applyFont="1" applyBorder="1" applyAlignment="1">
      <alignment horizontal="left" vertical="center"/>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14" xfId="0" applyFont="1" applyFill="1" applyBorder="1" applyAlignment="1">
      <alignment horizontal="center" vertical="center"/>
    </xf>
    <xf numFmtId="0" fontId="16" fillId="0" borderId="17" xfId="0" applyFont="1" applyBorder="1" applyAlignment="1">
      <alignment horizontal="justify" vertical="center"/>
    </xf>
    <xf numFmtId="0" fontId="16" fillId="0" borderId="13" xfId="0" applyFont="1" applyBorder="1" applyAlignment="1">
      <alignment horizontal="justify" vertical="center"/>
    </xf>
    <xf numFmtId="0" fontId="16" fillId="3" borderId="17"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0" borderId="2" xfId="0" applyFont="1" applyBorder="1" applyAlignment="1">
      <alignment vertical="justify"/>
    </xf>
    <xf numFmtId="0" fontId="16" fillId="3" borderId="13" xfId="0" applyFont="1" applyFill="1" applyBorder="1" applyAlignment="1">
      <alignment horizontal="center" vertical="center"/>
    </xf>
    <xf numFmtId="0" fontId="16" fillId="0" borderId="2" xfId="0" applyFont="1" applyBorder="1" applyAlignment="1">
      <alignment horizontal="left" wrapText="1"/>
    </xf>
    <xf numFmtId="0" fontId="16" fillId="0" borderId="2" xfId="0" applyFont="1" applyBorder="1" applyAlignment="1">
      <alignment horizontal="left"/>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20" xfId="0" applyFont="1" applyFill="1" applyBorder="1" applyAlignment="1">
      <alignment horizontal="center" vertical="center"/>
    </xf>
    <xf numFmtId="0" fontId="17" fillId="3" borderId="6" xfId="0" applyFont="1" applyFill="1" applyBorder="1" applyAlignment="1">
      <alignment vertical="center"/>
    </xf>
    <xf numFmtId="0" fontId="17" fillId="3" borderId="0" xfId="0" applyFont="1" applyFill="1" applyBorder="1" applyAlignment="1">
      <alignment vertical="center"/>
    </xf>
    <xf numFmtId="0" fontId="17" fillId="3" borderId="21" xfId="0" applyFont="1" applyFill="1" applyBorder="1" applyAlignment="1">
      <alignment vertical="center"/>
    </xf>
    <xf numFmtId="0" fontId="20" fillId="3" borderId="6"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21" xfId="0" applyFont="1" applyFill="1" applyBorder="1" applyAlignment="1">
      <alignment horizontal="center" vertical="center"/>
    </xf>
    <xf numFmtId="0" fontId="20" fillId="3" borderId="26" xfId="0" applyFont="1" applyFill="1" applyBorder="1" applyAlignment="1">
      <alignment horizontal="center" vertical="center"/>
    </xf>
    <xf numFmtId="0" fontId="20" fillId="3" borderId="27" xfId="0" applyFont="1" applyFill="1" applyBorder="1" applyAlignment="1">
      <alignment horizontal="center" vertical="center"/>
    </xf>
    <xf numFmtId="0" fontId="20" fillId="3" borderId="28" xfId="0" applyFont="1" applyFill="1" applyBorder="1" applyAlignment="1">
      <alignment horizontal="center" vertical="center"/>
    </xf>
    <xf numFmtId="0" fontId="30"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8" fillId="3" borderId="6" xfId="0" applyFont="1" applyFill="1" applyBorder="1" applyAlignment="1">
      <alignment horizontal="center" vertical="center"/>
    </xf>
    <xf numFmtId="0" fontId="28" fillId="3" borderId="0"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 xfId="0" applyFont="1" applyFill="1" applyBorder="1" applyAlignment="1">
      <alignment vertical="center" wrapText="1"/>
    </xf>
    <xf numFmtId="0" fontId="28" fillId="3" borderId="2" xfId="0" applyFont="1" applyFill="1" applyBorder="1" applyAlignment="1">
      <alignment vertical="center" wrapText="1"/>
    </xf>
    <xf numFmtId="0" fontId="28" fillId="3" borderId="3" xfId="0" applyFont="1" applyFill="1" applyBorder="1" applyAlignment="1">
      <alignment vertical="center" wrapText="1"/>
    </xf>
    <xf numFmtId="0" fontId="28" fillId="3" borderId="6" xfId="0" applyFont="1" applyFill="1" applyBorder="1" applyAlignment="1">
      <alignment vertical="center" wrapText="1"/>
    </xf>
    <xf numFmtId="0" fontId="28" fillId="3" borderId="0" xfId="0" applyFont="1" applyFill="1" applyBorder="1" applyAlignment="1">
      <alignment vertical="center" wrapText="1"/>
    </xf>
    <xf numFmtId="0" fontId="28" fillId="3" borderId="7" xfId="0" applyFont="1" applyFill="1" applyBorder="1" applyAlignment="1">
      <alignment vertical="center" wrapText="1"/>
    </xf>
    <xf numFmtId="0" fontId="28" fillId="3" borderId="8" xfId="0" applyFont="1" applyFill="1" applyBorder="1" applyAlignment="1">
      <alignment vertical="center" wrapText="1"/>
    </xf>
    <xf numFmtId="0" fontId="28" fillId="3" borderId="9" xfId="0" applyFont="1" applyFill="1" applyBorder="1" applyAlignment="1">
      <alignment vertical="center" wrapText="1"/>
    </xf>
    <xf numFmtId="0" fontId="28" fillId="3" borderId="10" xfId="0" applyFont="1" applyFill="1" applyBorder="1" applyAlignment="1">
      <alignment vertical="center" wrapText="1"/>
    </xf>
    <xf numFmtId="0" fontId="28" fillId="3" borderId="15" xfId="0" applyFont="1" applyFill="1" applyBorder="1" applyAlignment="1">
      <alignment horizontal="center" vertical="center"/>
    </xf>
    <xf numFmtId="0" fontId="28" fillId="3" borderId="16" xfId="0" applyFont="1" applyFill="1" applyBorder="1" applyAlignment="1">
      <alignment horizontal="center" vertical="center"/>
    </xf>
    <xf numFmtId="0" fontId="28" fillId="3" borderId="29" xfId="0" applyFont="1" applyFill="1" applyBorder="1" applyAlignment="1">
      <alignment horizontal="center" vertical="center"/>
    </xf>
    <xf numFmtId="0" fontId="28" fillId="3" borderId="30" xfId="0" applyFont="1" applyFill="1" applyBorder="1" applyAlignment="1">
      <alignment horizontal="center" vertical="center"/>
    </xf>
    <xf numFmtId="0" fontId="28" fillId="3" borderId="3" xfId="0" applyFont="1" applyFill="1" applyBorder="1" applyAlignment="1">
      <alignment horizontal="center" vertical="center" wrapText="1"/>
    </xf>
    <xf numFmtId="0" fontId="28" fillId="3" borderId="7"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29" xfId="0" applyFont="1" applyFill="1" applyBorder="1" applyAlignment="1">
      <alignment horizontal="center" vertical="center" wrapText="1"/>
    </xf>
    <xf numFmtId="0" fontId="28" fillId="3" borderId="30" xfId="0" applyFont="1" applyFill="1" applyBorder="1" applyAlignment="1">
      <alignment horizontal="center" vertical="center" wrapText="1"/>
    </xf>
    <xf numFmtId="0" fontId="28" fillId="6" borderId="16" xfId="0" applyFont="1" applyFill="1" applyBorder="1" applyAlignment="1">
      <alignment vertical="center" wrapText="1"/>
    </xf>
    <xf numFmtId="0" fontId="28" fillId="5" borderId="15" xfId="0" applyFont="1" applyFill="1" applyBorder="1" applyAlignment="1">
      <alignment vertical="center" wrapText="1"/>
    </xf>
    <xf numFmtId="0" fontId="28" fillId="5" borderId="16" xfId="0" applyFont="1" applyFill="1" applyBorder="1" applyAlignment="1">
      <alignment vertical="center" wrapText="1"/>
    </xf>
    <xf numFmtId="0" fontId="28" fillId="3" borderId="15" xfId="0" applyFont="1" applyFill="1" applyBorder="1" applyAlignment="1">
      <alignment vertical="center" wrapText="1"/>
    </xf>
    <xf numFmtId="0" fontId="28" fillId="3" borderId="16" xfId="0" applyFont="1" applyFill="1" applyBorder="1" applyAlignment="1">
      <alignment vertical="center" wrapText="1"/>
    </xf>
    <xf numFmtId="0" fontId="30" fillId="0" borderId="13" xfId="0" applyFont="1" applyBorder="1" applyAlignment="1">
      <alignment horizontal="center" vertical="center" wrapText="1"/>
    </xf>
    <xf numFmtId="0" fontId="30" fillId="4" borderId="17" xfId="0" applyFont="1" applyFill="1" applyBorder="1" applyAlignment="1">
      <alignment horizontal="center" vertical="center" wrapText="1"/>
    </xf>
    <xf numFmtId="0" fontId="30" fillId="4" borderId="13" xfId="0" applyFont="1" applyFill="1" applyBorder="1" applyAlignment="1">
      <alignment horizontal="center" vertical="center" wrapText="1"/>
    </xf>
    <xf numFmtId="0" fontId="30" fillId="4" borderId="14" xfId="0" applyFont="1" applyFill="1" applyBorder="1" applyAlignment="1">
      <alignment horizontal="center" vertical="center" wrapText="1"/>
    </xf>
    <xf numFmtId="0" fontId="28" fillId="0" borderId="16" xfId="0" applyFont="1" applyBorder="1" applyAlignment="1">
      <alignment vertical="center" wrapText="1"/>
    </xf>
    <xf numFmtId="0" fontId="28" fillId="0" borderId="29" xfId="0" applyFont="1" applyBorder="1" applyAlignment="1">
      <alignment vertical="center" wrapText="1"/>
    </xf>
    <xf numFmtId="0" fontId="28" fillId="4" borderId="16" xfId="0" applyFont="1" applyFill="1" applyBorder="1" applyAlignment="1">
      <alignment vertical="center" wrapText="1"/>
    </xf>
    <xf numFmtId="0" fontId="28" fillId="4" borderId="29" xfId="0" applyFont="1" applyFill="1" applyBorder="1" applyAlignment="1">
      <alignment vertical="center" wrapText="1"/>
    </xf>
    <xf numFmtId="0" fontId="28" fillId="5" borderId="12" xfId="0" applyFont="1" applyFill="1" applyBorder="1" applyAlignment="1">
      <alignment vertical="center" wrapText="1"/>
    </xf>
    <xf numFmtId="0" fontId="30" fillId="3" borderId="15" xfId="0" applyFont="1" applyFill="1" applyBorder="1" applyAlignment="1">
      <alignment vertical="center" wrapText="1"/>
    </xf>
    <xf numFmtId="0" fontId="30" fillId="3" borderId="16" xfId="0" applyFont="1" applyFill="1" applyBorder="1" applyAlignment="1">
      <alignment vertical="center" wrapText="1"/>
    </xf>
    <xf numFmtId="0" fontId="30" fillId="3" borderId="12" xfId="0" applyFont="1" applyFill="1" applyBorder="1" applyAlignment="1">
      <alignmen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73024</xdr:colOff>
      <xdr:row>0</xdr:row>
      <xdr:rowOff>85724</xdr:rowOff>
    </xdr:from>
    <xdr:to>
      <xdr:col>0</xdr:col>
      <xdr:colOff>433675</xdr:colOff>
      <xdr:row>3</xdr:row>
      <xdr:rowOff>57150</xdr:rowOff>
    </xdr:to>
    <xdr:pic>
      <xdr:nvPicPr>
        <xdr:cNvPr id="2" name="Imagen 7"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24" y="85724"/>
          <a:ext cx="360651" cy="420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349249</xdr:colOff>
      <xdr:row>0</xdr:row>
      <xdr:rowOff>69850</xdr:rowOff>
    </xdr:from>
    <xdr:to>
      <xdr:col>6</xdr:col>
      <xdr:colOff>871120</xdr:colOff>
      <xdr:row>3</xdr:row>
      <xdr:rowOff>76200</xdr:rowOff>
    </xdr:to>
    <xdr:pic>
      <xdr:nvPicPr>
        <xdr:cNvPr id="3" name="Imagen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02798" y="69850"/>
          <a:ext cx="521871" cy="455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60324</xdr:colOff>
      <xdr:row>41</xdr:row>
      <xdr:rowOff>60324</xdr:rowOff>
    </xdr:from>
    <xdr:to>
      <xdr:col>0</xdr:col>
      <xdr:colOff>420975</xdr:colOff>
      <xdr:row>44</xdr:row>
      <xdr:rowOff>31750</xdr:rowOff>
    </xdr:to>
    <xdr:pic>
      <xdr:nvPicPr>
        <xdr:cNvPr id="4" name="Imagen 7"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4" y="6984826"/>
          <a:ext cx="360651" cy="420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355599</xdr:colOff>
      <xdr:row>41</xdr:row>
      <xdr:rowOff>69850</xdr:rowOff>
    </xdr:from>
    <xdr:to>
      <xdr:col>7</xdr:col>
      <xdr:colOff>1170</xdr:colOff>
      <xdr:row>44</xdr:row>
      <xdr:rowOff>76200</xdr:rowOff>
    </xdr:to>
    <xdr:pic>
      <xdr:nvPicPr>
        <xdr:cNvPr id="5" name="Imagen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09148" y="6994352"/>
          <a:ext cx="626473" cy="455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914400</xdr:colOff>
      <xdr:row>120</xdr:row>
      <xdr:rowOff>57150</xdr:rowOff>
    </xdr:from>
    <xdr:to>
      <xdr:col>6</xdr:col>
      <xdr:colOff>1190625</xdr:colOff>
      <xdr:row>122</xdr:row>
      <xdr:rowOff>0</xdr:rowOff>
    </xdr:to>
    <xdr:pic>
      <xdr:nvPicPr>
        <xdr:cNvPr id="6"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67949" y="20431645"/>
          <a:ext cx="68407" cy="242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108858</xdr:colOff>
      <xdr:row>120</xdr:row>
      <xdr:rowOff>54429</xdr:rowOff>
    </xdr:from>
    <xdr:to>
      <xdr:col>0</xdr:col>
      <xdr:colOff>405316</xdr:colOff>
      <xdr:row>122</xdr:row>
      <xdr:rowOff>100694</xdr:rowOff>
    </xdr:to>
    <xdr:pic>
      <xdr:nvPicPr>
        <xdr:cNvPr id="7" name="Imagen 7"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58" y="20428924"/>
          <a:ext cx="296458" cy="345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390524</xdr:colOff>
      <xdr:row>120</xdr:row>
      <xdr:rowOff>42957</xdr:rowOff>
    </xdr:from>
    <xdr:to>
      <xdr:col>6</xdr:col>
      <xdr:colOff>820625</xdr:colOff>
      <xdr:row>122</xdr:row>
      <xdr:rowOff>117930</xdr:rowOff>
    </xdr:to>
    <xdr:pic>
      <xdr:nvPicPr>
        <xdr:cNvPr id="8" name="Imagen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44073" y="20417452"/>
          <a:ext cx="430101" cy="374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108857</xdr:colOff>
      <xdr:row>80</xdr:row>
      <xdr:rowOff>65901</xdr:rowOff>
    </xdr:from>
    <xdr:to>
      <xdr:col>0</xdr:col>
      <xdr:colOff>405315</xdr:colOff>
      <xdr:row>82</xdr:row>
      <xdr:rowOff>112166</xdr:rowOff>
    </xdr:to>
    <xdr:pic>
      <xdr:nvPicPr>
        <xdr:cNvPr id="9" name="Imagen 7"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857" y="13407828"/>
          <a:ext cx="296458" cy="345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397327</xdr:colOff>
      <xdr:row>80</xdr:row>
      <xdr:rowOff>54429</xdr:rowOff>
    </xdr:from>
    <xdr:to>
      <xdr:col>6</xdr:col>
      <xdr:colOff>827428</xdr:colOff>
      <xdr:row>82</xdr:row>
      <xdr:rowOff>129402</xdr:rowOff>
    </xdr:to>
    <xdr:pic>
      <xdr:nvPicPr>
        <xdr:cNvPr id="10" name="Imagen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50876" y="13396356"/>
          <a:ext cx="430101" cy="374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379588</xdr:colOff>
      <xdr:row>0</xdr:row>
      <xdr:rowOff>0</xdr:rowOff>
    </xdr:from>
    <xdr:to>
      <xdr:col>8</xdr:col>
      <xdr:colOff>2456</xdr:colOff>
      <xdr:row>1</xdr:row>
      <xdr:rowOff>3132</xdr:rowOff>
    </xdr:to>
    <xdr:pic>
      <xdr:nvPicPr>
        <xdr:cNvPr id="2" name="Imagen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1283" y="0"/>
          <a:ext cx="487391" cy="161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142874</xdr:colOff>
      <xdr:row>1</xdr:row>
      <xdr:rowOff>19051</xdr:rowOff>
    </xdr:from>
    <xdr:to>
      <xdr:col>0</xdr:col>
      <xdr:colOff>605140</xdr:colOff>
      <xdr:row>4</xdr:row>
      <xdr:rowOff>104868</xdr:rowOff>
    </xdr:to>
    <xdr:pic>
      <xdr:nvPicPr>
        <xdr:cNvPr id="3" name="Imagen 7" descr="escu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52302"/>
          <a:ext cx="462266" cy="534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247647</xdr:colOff>
      <xdr:row>1</xdr:row>
      <xdr:rowOff>21774</xdr:rowOff>
    </xdr:from>
    <xdr:to>
      <xdr:col>5</xdr:col>
      <xdr:colOff>830035</xdr:colOff>
      <xdr:row>4</xdr:row>
      <xdr:rowOff>121283</xdr:rowOff>
    </xdr:to>
    <xdr:pic>
      <xdr:nvPicPr>
        <xdr:cNvPr id="4" name="Imagen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4163" y="55025"/>
          <a:ext cx="582388" cy="548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184352</xdr:colOff>
      <xdr:row>0</xdr:row>
      <xdr:rowOff>125644</xdr:rowOff>
    </xdr:from>
    <xdr:to>
      <xdr:col>1</xdr:col>
      <xdr:colOff>247433</xdr:colOff>
      <xdr:row>2</xdr:row>
      <xdr:rowOff>118021</xdr:rowOff>
    </xdr:to>
    <xdr:pic>
      <xdr:nvPicPr>
        <xdr:cNvPr id="2" name="Imagen 4"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52" y="125644"/>
          <a:ext cx="337401" cy="39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545778</xdr:colOff>
      <xdr:row>0</xdr:row>
      <xdr:rowOff>121641</xdr:rowOff>
    </xdr:from>
    <xdr:to>
      <xdr:col>10</xdr:col>
      <xdr:colOff>922713</xdr:colOff>
      <xdr:row>2</xdr:row>
      <xdr:rowOff>115956</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47473" y="121641"/>
          <a:ext cx="376935" cy="418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184352</xdr:colOff>
      <xdr:row>0</xdr:row>
      <xdr:rowOff>125644</xdr:rowOff>
    </xdr:from>
    <xdr:to>
      <xdr:col>1</xdr:col>
      <xdr:colOff>247433</xdr:colOff>
      <xdr:row>3</xdr:row>
      <xdr:rowOff>78723</xdr:rowOff>
    </xdr:to>
    <xdr:pic>
      <xdr:nvPicPr>
        <xdr:cNvPr id="4" name="Imagen 4" descr="escud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52" y="125644"/>
          <a:ext cx="337401" cy="401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545778</xdr:colOff>
      <xdr:row>0</xdr:row>
      <xdr:rowOff>121641</xdr:rowOff>
    </xdr:from>
    <xdr:to>
      <xdr:col>10</xdr:col>
      <xdr:colOff>922713</xdr:colOff>
      <xdr:row>3</xdr:row>
      <xdr:rowOff>93284</xdr:rowOff>
    </xdr:to>
    <xdr:pic>
      <xdr:nvPicPr>
        <xdr:cNvPr id="5"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47473" y="121641"/>
          <a:ext cx="376935" cy="42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view="pageBreakPreview" topLeftCell="B64" zoomScale="60" zoomScaleNormal="50" workbookViewId="0">
      <selection activeCell="B76" sqref="A1:XFD1048576"/>
    </sheetView>
  </sheetViews>
  <sheetFormatPr baseColWidth="10" defaultRowHeight="14.4" x14ac:dyDescent="0.3"/>
  <cols>
    <col min="1" max="1" width="1.33203125" style="1" hidden="1" customWidth="1"/>
    <col min="2" max="2" width="55.21875" style="1" customWidth="1"/>
    <col min="3" max="4" width="19.88671875" style="29" customWidth="1"/>
    <col min="5" max="5" width="55.109375" style="1" customWidth="1"/>
    <col min="6" max="7" width="19.88671875" style="29" customWidth="1"/>
    <col min="8" max="256" width="11.5546875" style="1"/>
    <col min="257" max="257" width="0" style="1" hidden="1" customWidth="1"/>
    <col min="258" max="258" width="54" style="1" customWidth="1"/>
    <col min="259" max="259" width="20.5546875" style="1" customWidth="1"/>
    <col min="260" max="260" width="20.33203125" style="1" customWidth="1"/>
    <col min="261" max="261" width="53.109375" style="1" customWidth="1"/>
    <col min="262" max="262" width="19.5546875" style="1" customWidth="1"/>
    <col min="263" max="263" width="20" style="1" customWidth="1"/>
    <col min="264" max="512" width="11.5546875" style="1"/>
    <col min="513" max="513" width="0" style="1" hidden="1" customWidth="1"/>
    <col min="514" max="514" width="54" style="1" customWidth="1"/>
    <col min="515" max="515" width="20.5546875" style="1" customWidth="1"/>
    <col min="516" max="516" width="20.33203125" style="1" customWidth="1"/>
    <col min="517" max="517" width="53.109375" style="1" customWidth="1"/>
    <col min="518" max="518" width="19.5546875" style="1" customWidth="1"/>
    <col min="519" max="519" width="20" style="1" customWidth="1"/>
    <col min="520" max="768" width="11.5546875" style="1"/>
    <col min="769" max="769" width="0" style="1" hidden="1" customWidth="1"/>
    <col min="770" max="770" width="54" style="1" customWidth="1"/>
    <col min="771" max="771" width="20.5546875" style="1" customWidth="1"/>
    <col min="772" max="772" width="20.33203125" style="1" customWidth="1"/>
    <col min="773" max="773" width="53.109375" style="1" customWidth="1"/>
    <col min="774" max="774" width="19.5546875" style="1" customWidth="1"/>
    <col min="775" max="775" width="20" style="1" customWidth="1"/>
    <col min="776" max="1024" width="11.5546875" style="1"/>
    <col min="1025" max="1025" width="0" style="1" hidden="1" customWidth="1"/>
    <col min="1026" max="1026" width="54" style="1" customWidth="1"/>
    <col min="1027" max="1027" width="20.5546875" style="1" customWidth="1"/>
    <col min="1028" max="1028" width="20.33203125" style="1" customWidth="1"/>
    <col min="1029" max="1029" width="53.109375" style="1" customWidth="1"/>
    <col min="1030" max="1030" width="19.5546875" style="1" customWidth="1"/>
    <col min="1031" max="1031" width="20" style="1" customWidth="1"/>
    <col min="1032" max="1280" width="11.5546875" style="1"/>
    <col min="1281" max="1281" width="0" style="1" hidden="1" customWidth="1"/>
    <col min="1282" max="1282" width="54" style="1" customWidth="1"/>
    <col min="1283" max="1283" width="20.5546875" style="1" customWidth="1"/>
    <col min="1284" max="1284" width="20.33203125" style="1" customWidth="1"/>
    <col min="1285" max="1285" width="53.109375" style="1" customWidth="1"/>
    <col min="1286" max="1286" width="19.5546875" style="1" customWidth="1"/>
    <col min="1287" max="1287" width="20" style="1" customWidth="1"/>
    <col min="1288" max="1536" width="11.5546875" style="1"/>
    <col min="1537" max="1537" width="0" style="1" hidden="1" customWidth="1"/>
    <col min="1538" max="1538" width="54" style="1" customWidth="1"/>
    <col min="1539" max="1539" width="20.5546875" style="1" customWidth="1"/>
    <col min="1540" max="1540" width="20.33203125" style="1" customWidth="1"/>
    <col min="1541" max="1541" width="53.109375" style="1" customWidth="1"/>
    <col min="1542" max="1542" width="19.5546875" style="1" customWidth="1"/>
    <col min="1543" max="1543" width="20" style="1" customWidth="1"/>
    <col min="1544" max="1792" width="11.5546875" style="1"/>
    <col min="1793" max="1793" width="0" style="1" hidden="1" customWidth="1"/>
    <col min="1794" max="1794" width="54" style="1" customWidth="1"/>
    <col min="1795" max="1795" width="20.5546875" style="1" customWidth="1"/>
    <col min="1796" max="1796" width="20.33203125" style="1" customWidth="1"/>
    <col min="1797" max="1797" width="53.109375" style="1" customWidth="1"/>
    <col min="1798" max="1798" width="19.5546875" style="1" customWidth="1"/>
    <col min="1799" max="1799" width="20" style="1" customWidth="1"/>
    <col min="1800" max="2048" width="11.5546875" style="1"/>
    <col min="2049" max="2049" width="0" style="1" hidden="1" customWidth="1"/>
    <col min="2050" max="2050" width="54" style="1" customWidth="1"/>
    <col min="2051" max="2051" width="20.5546875" style="1" customWidth="1"/>
    <col min="2052" max="2052" width="20.33203125" style="1" customWidth="1"/>
    <col min="2053" max="2053" width="53.109375" style="1" customWidth="1"/>
    <col min="2054" max="2054" width="19.5546875" style="1" customWidth="1"/>
    <col min="2055" max="2055" width="20" style="1" customWidth="1"/>
    <col min="2056" max="2304" width="11.5546875" style="1"/>
    <col min="2305" max="2305" width="0" style="1" hidden="1" customWidth="1"/>
    <col min="2306" max="2306" width="54" style="1" customWidth="1"/>
    <col min="2307" max="2307" width="20.5546875" style="1" customWidth="1"/>
    <col min="2308" max="2308" width="20.33203125" style="1" customWidth="1"/>
    <col min="2309" max="2309" width="53.109375" style="1" customWidth="1"/>
    <col min="2310" max="2310" width="19.5546875" style="1" customWidth="1"/>
    <col min="2311" max="2311" width="20" style="1" customWidth="1"/>
    <col min="2312" max="2560" width="11.5546875" style="1"/>
    <col min="2561" max="2561" width="0" style="1" hidden="1" customWidth="1"/>
    <col min="2562" max="2562" width="54" style="1" customWidth="1"/>
    <col min="2563" max="2563" width="20.5546875" style="1" customWidth="1"/>
    <col min="2564" max="2564" width="20.33203125" style="1" customWidth="1"/>
    <col min="2565" max="2565" width="53.109375" style="1" customWidth="1"/>
    <col min="2566" max="2566" width="19.5546875" style="1" customWidth="1"/>
    <col min="2567" max="2567" width="20" style="1" customWidth="1"/>
    <col min="2568" max="2816" width="11.5546875" style="1"/>
    <col min="2817" max="2817" width="0" style="1" hidden="1" customWidth="1"/>
    <col min="2818" max="2818" width="54" style="1" customWidth="1"/>
    <col min="2819" max="2819" width="20.5546875" style="1" customWidth="1"/>
    <col min="2820" max="2820" width="20.33203125" style="1" customWidth="1"/>
    <col min="2821" max="2821" width="53.109375" style="1" customWidth="1"/>
    <col min="2822" max="2822" width="19.5546875" style="1" customWidth="1"/>
    <col min="2823" max="2823" width="20" style="1" customWidth="1"/>
    <col min="2824" max="3072" width="11.5546875" style="1"/>
    <col min="3073" max="3073" width="0" style="1" hidden="1" customWidth="1"/>
    <col min="3074" max="3074" width="54" style="1" customWidth="1"/>
    <col min="3075" max="3075" width="20.5546875" style="1" customWidth="1"/>
    <col min="3076" max="3076" width="20.33203125" style="1" customWidth="1"/>
    <col min="3077" max="3077" width="53.109375" style="1" customWidth="1"/>
    <col min="3078" max="3078" width="19.5546875" style="1" customWidth="1"/>
    <col min="3079" max="3079" width="20" style="1" customWidth="1"/>
    <col min="3080" max="3328" width="11.5546875" style="1"/>
    <col min="3329" max="3329" width="0" style="1" hidden="1" customWidth="1"/>
    <col min="3330" max="3330" width="54" style="1" customWidth="1"/>
    <col min="3331" max="3331" width="20.5546875" style="1" customWidth="1"/>
    <col min="3332" max="3332" width="20.33203125" style="1" customWidth="1"/>
    <col min="3333" max="3333" width="53.109375" style="1" customWidth="1"/>
    <col min="3334" max="3334" width="19.5546875" style="1" customWidth="1"/>
    <col min="3335" max="3335" width="20" style="1" customWidth="1"/>
    <col min="3336" max="3584" width="11.5546875" style="1"/>
    <col min="3585" max="3585" width="0" style="1" hidden="1" customWidth="1"/>
    <col min="3586" max="3586" width="54" style="1" customWidth="1"/>
    <col min="3587" max="3587" width="20.5546875" style="1" customWidth="1"/>
    <col min="3588" max="3588" width="20.33203125" style="1" customWidth="1"/>
    <col min="3589" max="3589" width="53.109375" style="1" customWidth="1"/>
    <col min="3590" max="3590" width="19.5546875" style="1" customWidth="1"/>
    <col min="3591" max="3591" width="20" style="1" customWidth="1"/>
    <col min="3592" max="3840" width="11.5546875" style="1"/>
    <col min="3841" max="3841" width="0" style="1" hidden="1" customWidth="1"/>
    <col min="3842" max="3842" width="54" style="1" customWidth="1"/>
    <col min="3843" max="3843" width="20.5546875" style="1" customWidth="1"/>
    <col min="3844" max="3844" width="20.33203125" style="1" customWidth="1"/>
    <col min="3845" max="3845" width="53.109375" style="1" customWidth="1"/>
    <col min="3846" max="3846" width="19.5546875" style="1" customWidth="1"/>
    <col min="3847" max="3847" width="20" style="1" customWidth="1"/>
    <col min="3848" max="4096" width="11.5546875" style="1"/>
    <col min="4097" max="4097" width="0" style="1" hidden="1" customWidth="1"/>
    <col min="4098" max="4098" width="54" style="1" customWidth="1"/>
    <col min="4099" max="4099" width="20.5546875" style="1" customWidth="1"/>
    <col min="4100" max="4100" width="20.33203125" style="1" customWidth="1"/>
    <col min="4101" max="4101" width="53.109375" style="1" customWidth="1"/>
    <col min="4102" max="4102" width="19.5546875" style="1" customWidth="1"/>
    <col min="4103" max="4103" width="20" style="1" customWidth="1"/>
    <col min="4104" max="4352" width="11.5546875" style="1"/>
    <col min="4353" max="4353" width="0" style="1" hidden="1" customWidth="1"/>
    <col min="4354" max="4354" width="54" style="1" customWidth="1"/>
    <col min="4355" max="4355" width="20.5546875" style="1" customWidth="1"/>
    <col min="4356" max="4356" width="20.33203125" style="1" customWidth="1"/>
    <col min="4357" max="4357" width="53.109375" style="1" customWidth="1"/>
    <col min="4358" max="4358" width="19.5546875" style="1" customWidth="1"/>
    <col min="4359" max="4359" width="20" style="1" customWidth="1"/>
    <col min="4360" max="4608" width="11.5546875" style="1"/>
    <col min="4609" max="4609" width="0" style="1" hidden="1" customWidth="1"/>
    <col min="4610" max="4610" width="54" style="1" customWidth="1"/>
    <col min="4611" max="4611" width="20.5546875" style="1" customWidth="1"/>
    <col min="4612" max="4612" width="20.33203125" style="1" customWidth="1"/>
    <col min="4613" max="4613" width="53.109375" style="1" customWidth="1"/>
    <col min="4614" max="4614" width="19.5546875" style="1" customWidth="1"/>
    <col min="4615" max="4615" width="20" style="1" customWidth="1"/>
    <col min="4616" max="4864" width="11.5546875" style="1"/>
    <col min="4865" max="4865" width="0" style="1" hidden="1" customWidth="1"/>
    <col min="4866" max="4866" width="54" style="1" customWidth="1"/>
    <col min="4867" max="4867" width="20.5546875" style="1" customWidth="1"/>
    <col min="4868" max="4868" width="20.33203125" style="1" customWidth="1"/>
    <col min="4869" max="4869" width="53.109375" style="1" customWidth="1"/>
    <col min="4870" max="4870" width="19.5546875" style="1" customWidth="1"/>
    <col min="4871" max="4871" width="20" style="1" customWidth="1"/>
    <col min="4872" max="5120" width="11.5546875" style="1"/>
    <col min="5121" max="5121" width="0" style="1" hidden="1" customWidth="1"/>
    <col min="5122" max="5122" width="54" style="1" customWidth="1"/>
    <col min="5123" max="5123" width="20.5546875" style="1" customWidth="1"/>
    <col min="5124" max="5124" width="20.33203125" style="1" customWidth="1"/>
    <col min="5125" max="5125" width="53.109375" style="1" customWidth="1"/>
    <col min="5126" max="5126" width="19.5546875" style="1" customWidth="1"/>
    <col min="5127" max="5127" width="20" style="1" customWidth="1"/>
    <col min="5128" max="5376" width="11.5546875" style="1"/>
    <col min="5377" max="5377" width="0" style="1" hidden="1" customWidth="1"/>
    <col min="5378" max="5378" width="54" style="1" customWidth="1"/>
    <col min="5379" max="5379" width="20.5546875" style="1" customWidth="1"/>
    <col min="5380" max="5380" width="20.33203125" style="1" customWidth="1"/>
    <col min="5381" max="5381" width="53.109375" style="1" customWidth="1"/>
    <col min="5382" max="5382" width="19.5546875" style="1" customWidth="1"/>
    <col min="5383" max="5383" width="20" style="1" customWidth="1"/>
    <col min="5384" max="5632" width="11.5546875" style="1"/>
    <col min="5633" max="5633" width="0" style="1" hidden="1" customWidth="1"/>
    <col min="5634" max="5634" width="54" style="1" customWidth="1"/>
    <col min="5635" max="5635" width="20.5546875" style="1" customWidth="1"/>
    <col min="5636" max="5636" width="20.33203125" style="1" customWidth="1"/>
    <col min="5637" max="5637" width="53.109375" style="1" customWidth="1"/>
    <col min="5638" max="5638" width="19.5546875" style="1" customWidth="1"/>
    <col min="5639" max="5639" width="20" style="1" customWidth="1"/>
    <col min="5640" max="5888" width="11.5546875" style="1"/>
    <col min="5889" max="5889" width="0" style="1" hidden="1" customWidth="1"/>
    <col min="5890" max="5890" width="54" style="1" customWidth="1"/>
    <col min="5891" max="5891" width="20.5546875" style="1" customWidth="1"/>
    <col min="5892" max="5892" width="20.33203125" style="1" customWidth="1"/>
    <col min="5893" max="5893" width="53.109375" style="1" customWidth="1"/>
    <col min="5894" max="5894" width="19.5546875" style="1" customWidth="1"/>
    <col min="5895" max="5895" width="20" style="1" customWidth="1"/>
    <col min="5896" max="6144" width="11.5546875" style="1"/>
    <col min="6145" max="6145" width="0" style="1" hidden="1" customWidth="1"/>
    <col min="6146" max="6146" width="54" style="1" customWidth="1"/>
    <col min="6147" max="6147" width="20.5546875" style="1" customWidth="1"/>
    <col min="6148" max="6148" width="20.33203125" style="1" customWidth="1"/>
    <col min="6149" max="6149" width="53.109375" style="1" customWidth="1"/>
    <col min="6150" max="6150" width="19.5546875" style="1" customWidth="1"/>
    <col min="6151" max="6151" width="20" style="1" customWidth="1"/>
    <col min="6152" max="6400" width="11.5546875" style="1"/>
    <col min="6401" max="6401" width="0" style="1" hidden="1" customWidth="1"/>
    <col min="6402" max="6402" width="54" style="1" customWidth="1"/>
    <col min="6403" max="6403" width="20.5546875" style="1" customWidth="1"/>
    <col min="6404" max="6404" width="20.33203125" style="1" customWidth="1"/>
    <col min="6405" max="6405" width="53.109375" style="1" customWidth="1"/>
    <col min="6406" max="6406" width="19.5546875" style="1" customWidth="1"/>
    <col min="6407" max="6407" width="20" style="1" customWidth="1"/>
    <col min="6408" max="6656" width="11.5546875" style="1"/>
    <col min="6657" max="6657" width="0" style="1" hidden="1" customWidth="1"/>
    <col min="6658" max="6658" width="54" style="1" customWidth="1"/>
    <col min="6659" max="6659" width="20.5546875" style="1" customWidth="1"/>
    <col min="6660" max="6660" width="20.33203125" style="1" customWidth="1"/>
    <col min="6661" max="6661" width="53.109375" style="1" customWidth="1"/>
    <col min="6662" max="6662" width="19.5546875" style="1" customWidth="1"/>
    <col min="6663" max="6663" width="20" style="1" customWidth="1"/>
    <col min="6664" max="6912" width="11.5546875" style="1"/>
    <col min="6913" max="6913" width="0" style="1" hidden="1" customWidth="1"/>
    <col min="6914" max="6914" width="54" style="1" customWidth="1"/>
    <col min="6915" max="6915" width="20.5546875" style="1" customWidth="1"/>
    <col min="6916" max="6916" width="20.33203125" style="1" customWidth="1"/>
    <col min="6917" max="6917" width="53.109375" style="1" customWidth="1"/>
    <col min="6918" max="6918" width="19.5546875" style="1" customWidth="1"/>
    <col min="6919" max="6919" width="20" style="1" customWidth="1"/>
    <col min="6920" max="7168" width="11.5546875" style="1"/>
    <col min="7169" max="7169" width="0" style="1" hidden="1" customWidth="1"/>
    <col min="7170" max="7170" width="54" style="1" customWidth="1"/>
    <col min="7171" max="7171" width="20.5546875" style="1" customWidth="1"/>
    <col min="7172" max="7172" width="20.33203125" style="1" customWidth="1"/>
    <col min="7173" max="7173" width="53.109375" style="1" customWidth="1"/>
    <col min="7174" max="7174" width="19.5546875" style="1" customWidth="1"/>
    <col min="7175" max="7175" width="20" style="1" customWidth="1"/>
    <col min="7176" max="7424" width="11.5546875" style="1"/>
    <col min="7425" max="7425" width="0" style="1" hidden="1" customWidth="1"/>
    <col min="7426" max="7426" width="54" style="1" customWidth="1"/>
    <col min="7427" max="7427" width="20.5546875" style="1" customWidth="1"/>
    <col min="7428" max="7428" width="20.33203125" style="1" customWidth="1"/>
    <col min="7429" max="7429" width="53.109375" style="1" customWidth="1"/>
    <col min="7430" max="7430" width="19.5546875" style="1" customWidth="1"/>
    <col min="7431" max="7431" width="20" style="1" customWidth="1"/>
    <col min="7432" max="7680" width="11.5546875" style="1"/>
    <col min="7681" max="7681" width="0" style="1" hidden="1" customWidth="1"/>
    <col min="7682" max="7682" width="54" style="1" customWidth="1"/>
    <col min="7683" max="7683" width="20.5546875" style="1" customWidth="1"/>
    <col min="7684" max="7684" width="20.33203125" style="1" customWidth="1"/>
    <col min="7685" max="7685" width="53.109375" style="1" customWidth="1"/>
    <col min="7686" max="7686" width="19.5546875" style="1" customWidth="1"/>
    <col min="7687" max="7687" width="20" style="1" customWidth="1"/>
    <col min="7688" max="7936" width="11.5546875" style="1"/>
    <col min="7937" max="7937" width="0" style="1" hidden="1" customWidth="1"/>
    <col min="7938" max="7938" width="54" style="1" customWidth="1"/>
    <col min="7939" max="7939" width="20.5546875" style="1" customWidth="1"/>
    <col min="7940" max="7940" width="20.33203125" style="1" customWidth="1"/>
    <col min="7941" max="7941" width="53.109375" style="1" customWidth="1"/>
    <col min="7942" max="7942" width="19.5546875" style="1" customWidth="1"/>
    <col min="7943" max="7943" width="20" style="1" customWidth="1"/>
    <col min="7944" max="8192" width="11.5546875" style="1"/>
    <col min="8193" max="8193" width="0" style="1" hidden="1" customWidth="1"/>
    <col min="8194" max="8194" width="54" style="1" customWidth="1"/>
    <col min="8195" max="8195" width="20.5546875" style="1" customWidth="1"/>
    <col min="8196" max="8196" width="20.33203125" style="1" customWidth="1"/>
    <col min="8197" max="8197" width="53.109375" style="1" customWidth="1"/>
    <col min="8198" max="8198" width="19.5546875" style="1" customWidth="1"/>
    <col min="8199" max="8199" width="20" style="1" customWidth="1"/>
    <col min="8200" max="8448" width="11.5546875" style="1"/>
    <col min="8449" max="8449" width="0" style="1" hidden="1" customWidth="1"/>
    <col min="8450" max="8450" width="54" style="1" customWidth="1"/>
    <col min="8451" max="8451" width="20.5546875" style="1" customWidth="1"/>
    <col min="8452" max="8452" width="20.33203125" style="1" customWidth="1"/>
    <col min="8453" max="8453" width="53.109375" style="1" customWidth="1"/>
    <col min="8454" max="8454" width="19.5546875" style="1" customWidth="1"/>
    <col min="8455" max="8455" width="20" style="1" customWidth="1"/>
    <col min="8456" max="8704" width="11.5546875" style="1"/>
    <col min="8705" max="8705" width="0" style="1" hidden="1" customWidth="1"/>
    <col min="8706" max="8706" width="54" style="1" customWidth="1"/>
    <col min="8707" max="8707" width="20.5546875" style="1" customWidth="1"/>
    <col min="8708" max="8708" width="20.33203125" style="1" customWidth="1"/>
    <col min="8709" max="8709" width="53.109375" style="1" customWidth="1"/>
    <col min="8710" max="8710" width="19.5546875" style="1" customWidth="1"/>
    <col min="8711" max="8711" width="20" style="1" customWidth="1"/>
    <col min="8712" max="8960" width="11.5546875" style="1"/>
    <col min="8961" max="8961" width="0" style="1" hidden="1" customWidth="1"/>
    <col min="8962" max="8962" width="54" style="1" customWidth="1"/>
    <col min="8963" max="8963" width="20.5546875" style="1" customWidth="1"/>
    <col min="8964" max="8964" width="20.33203125" style="1" customWidth="1"/>
    <col min="8965" max="8965" width="53.109375" style="1" customWidth="1"/>
    <col min="8966" max="8966" width="19.5546875" style="1" customWidth="1"/>
    <col min="8967" max="8967" width="20" style="1" customWidth="1"/>
    <col min="8968" max="9216" width="11.5546875" style="1"/>
    <col min="9217" max="9217" width="0" style="1" hidden="1" customWidth="1"/>
    <col min="9218" max="9218" width="54" style="1" customWidth="1"/>
    <col min="9219" max="9219" width="20.5546875" style="1" customWidth="1"/>
    <col min="9220" max="9220" width="20.33203125" style="1" customWidth="1"/>
    <col min="9221" max="9221" width="53.109375" style="1" customWidth="1"/>
    <col min="9222" max="9222" width="19.5546875" style="1" customWidth="1"/>
    <col min="9223" max="9223" width="20" style="1" customWidth="1"/>
    <col min="9224" max="9472" width="11.5546875" style="1"/>
    <col min="9473" max="9473" width="0" style="1" hidden="1" customWidth="1"/>
    <col min="9474" max="9474" width="54" style="1" customWidth="1"/>
    <col min="9475" max="9475" width="20.5546875" style="1" customWidth="1"/>
    <col min="9476" max="9476" width="20.33203125" style="1" customWidth="1"/>
    <col min="9477" max="9477" width="53.109375" style="1" customWidth="1"/>
    <col min="9478" max="9478" width="19.5546875" style="1" customWidth="1"/>
    <col min="9479" max="9479" width="20" style="1" customWidth="1"/>
    <col min="9480" max="9728" width="11.5546875" style="1"/>
    <col min="9729" max="9729" width="0" style="1" hidden="1" customWidth="1"/>
    <col min="9730" max="9730" width="54" style="1" customWidth="1"/>
    <col min="9731" max="9731" width="20.5546875" style="1" customWidth="1"/>
    <col min="9732" max="9732" width="20.33203125" style="1" customWidth="1"/>
    <col min="9733" max="9733" width="53.109375" style="1" customWidth="1"/>
    <col min="9734" max="9734" width="19.5546875" style="1" customWidth="1"/>
    <col min="9735" max="9735" width="20" style="1" customWidth="1"/>
    <col min="9736" max="9984" width="11.5546875" style="1"/>
    <col min="9985" max="9985" width="0" style="1" hidden="1" customWidth="1"/>
    <col min="9986" max="9986" width="54" style="1" customWidth="1"/>
    <col min="9987" max="9987" width="20.5546875" style="1" customWidth="1"/>
    <col min="9988" max="9988" width="20.33203125" style="1" customWidth="1"/>
    <col min="9989" max="9989" width="53.109375" style="1" customWidth="1"/>
    <col min="9990" max="9990" width="19.5546875" style="1" customWidth="1"/>
    <col min="9991" max="9991" width="20" style="1" customWidth="1"/>
    <col min="9992" max="10240" width="11.5546875" style="1"/>
    <col min="10241" max="10241" width="0" style="1" hidden="1" customWidth="1"/>
    <col min="10242" max="10242" width="54" style="1" customWidth="1"/>
    <col min="10243" max="10243" width="20.5546875" style="1" customWidth="1"/>
    <col min="10244" max="10244" width="20.33203125" style="1" customWidth="1"/>
    <col min="10245" max="10245" width="53.109375" style="1" customWidth="1"/>
    <col min="10246" max="10246" width="19.5546875" style="1" customWidth="1"/>
    <col min="10247" max="10247" width="20" style="1" customWidth="1"/>
    <col min="10248" max="10496" width="11.5546875" style="1"/>
    <col min="10497" max="10497" width="0" style="1" hidden="1" customWidth="1"/>
    <col min="10498" max="10498" width="54" style="1" customWidth="1"/>
    <col min="10499" max="10499" width="20.5546875" style="1" customWidth="1"/>
    <col min="10500" max="10500" width="20.33203125" style="1" customWidth="1"/>
    <col min="10501" max="10501" width="53.109375" style="1" customWidth="1"/>
    <col min="10502" max="10502" width="19.5546875" style="1" customWidth="1"/>
    <col min="10503" max="10503" width="20" style="1" customWidth="1"/>
    <col min="10504" max="10752" width="11.5546875" style="1"/>
    <col min="10753" max="10753" width="0" style="1" hidden="1" customWidth="1"/>
    <col min="10754" max="10754" width="54" style="1" customWidth="1"/>
    <col min="10755" max="10755" width="20.5546875" style="1" customWidth="1"/>
    <col min="10756" max="10756" width="20.33203125" style="1" customWidth="1"/>
    <col min="10757" max="10757" width="53.109375" style="1" customWidth="1"/>
    <col min="10758" max="10758" width="19.5546875" style="1" customWidth="1"/>
    <col min="10759" max="10759" width="20" style="1" customWidth="1"/>
    <col min="10760" max="11008" width="11.5546875" style="1"/>
    <col min="11009" max="11009" width="0" style="1" hidden="1" customWidth="1"/>
    <col min="11010" max="11010" width="54" style="1" customWidth="1"/>
    <col min="11011" max="11011" width="20.5546875" style="1" customWidth="1"/>
    <col min="11012" max="11012" width="20.33203125" style="1" customWidth="1"/>
    <col min="11013" max="11013" width="53.109375" style="1" customWidth="1"/>
    <col min="11014" max="11014" width="19.5546875" style="1" customWidth="1"/>
    <col min="11015" max="11015" width="20" style="1" customWidth="1"/>
    <col min="11016" max="11264" width="11.5546875" style="1"/>
    <col min="11265" max="11265" width="0" style="1" hidden="1" customWidth="1"/>
    <col min="11266" max="11266" width="54" style="1" customWidth="1"/>
    <col min="11267" max="11267" width="20.5546875" style="1" customWidth="1"/>
    <col min="11268" max="11268" width="20.33203125" style="1" customWidth="1"/>
    <col min="11269" max="11269" width="53.109375" style="1" customWidth="1"/>
    <col min="11270" max="11270" width="19.5546875" style="1" customWidth="1"/>
    <col min="11271" max="11271" width="20" style="1" customWidth="1"/>
    <col min="11272" max="11520" width="11.5546875" style="1"/>
    <col min="11521" max="11521" width="0" style="1" hidden="1" customWidth="1"/>
    <col min="11522" max="11522" width="54" style="1" customWidth="1"/>
    <col min="11523" max="11523" width="20.5546875" style="1" customWidth="1"/>
    <col min="11524" max="11524" width="20.33203125" style="1" customWidth="1"/>
    <col min="11525" max="11525" width="53.109375" style="1" customWidth="1"/>
    <col min="11526" max="11526" width="19.5546875" style="1" customWidth="1"/>
    <col min="11527" max="11527" width="20" style="1" customWidth="1"/>
    <col min="11528" max="11776" width="11.5546875" style="1"/>
    <col min="11777" max="11777" width="0" style="1" hidden="1" customWidth="1"/>
    <col min="11778" max="11778" width="54" style="1" customWidth="1"/>
    <col min="11779" max="11779" width="20.5546875" style="1" customWidth="1"/>
    <col min="11780" max="11780" width="20.33203125" style="1" customWidth="1"/>
    <col min="11781" max="11781" width="53.109375" style="1" customWidth="1"/>
    <col min="11782" max="11782" width="19.5546875" style="1" customWidth="1"/>
    <col min="11783" max="11783" width="20" style="1" customWidth="1"/>
    <col min="11784" max="12032" width="11.5546875" style="1"/>
    <col min="12033" max="12033" width="0" style="1" hidden="1" customWidth="1"/>
    <col min="12034" max="12034" width="54" style="1" customWidth="1"/>
    <col min="12035" max="12035" width="20.5546875" style="1" customWidth="1"/>
    <col min="12036" max="12036" width="20.33203125" style="1" customWidth="1"/>
    <col min="12037" max="12037" width="53.109375" style="1" customWidth="1"/>
    <col min="12038" max="12038" width="19.5546875" style="1" customWidth="1"/>
    <col min="12039" max="12039" width="20" style="1" customWidth="1"/>
    <col min="12040" max="12288" width="11.5546875" style="1"/>
    <col min="12289" max="12289" width="0" style="1" hidden="1" customWidth="1"/>
    <col min="12290" max="12290" width="54" style="1" customWidth="1"/>
    <col min="12291" max="12291" width="20.5546875" style="1" customWidth="1"/>
    <col min="12292" max="12292" width="20.33203125" style="1" customWidth="1"/>
    <col min="12293" max="12293" width="53.109375" style="1" customWidth="1"/>
    <col min="12294" max="12294" width="19.5546875" style="1" customWidth="1"/>
    <col min="12295" max="12295" width="20" style="1" customWidth="1"/>
    <col min="12296" max="12544" width="11.5546875" style="1"/>
    <col min="12545" max="12545" width="0" style="1" hidden="1" customWidth="1"/>
    <col min="12546" max="12546" width="54" style="1" customWidth="1"/>
    <col min="12547" max="12547" width="20.5546875" style="1" customWidth="1"/>
    <col min="12548" max="12548" width="20.33203125" style="1" customWidth="1"/>
    <col min="12549" max="12549" width="53.109375" style="1" customWidth="1"/>
    <col min="12550" max="12550" width="19.5546875" style="1" customWidth="1"/>
    <col min="12551" max="12551" width="20" style="1" customWidth="1"/>
    <col min="12552" max="12800" width="11.5546875" style="1"/>
    <col min="12801" max="12801" width="0" style="1" hidden="1" customWidth="1"/>
    <col min="12802" max="12802" width="54" style="1" customWidth="1"/>
    <col min="12803" max="12803" width="20.5546875" style="1" customWidth="1"/>
    <col min="12804" max="12804" width="20.33203125" style="1" customWidth="1"/>
    <col min="12805" max="12805" width="53.109375" style="1" customWidth="1"/>
    <col min="12806" max="12806" width="19.5546875" style="1" customWidth="1"/>
    <col min="12807" max="12807" width="20" style="1" customWidth="1"/>
    <col min="12808" max="13056" width="11.5546875" style="1"/>
    <col min="13057" max="13057" width="0" style="1" hidden="1" customWidth="1"/>
    <col min="13058" max="13058" width="54" style="1" customWidth="1"/>
    <col min="13059" max="13059" width="20.5546875" style="1" customWidth="1"/>
    <col min="13060" max="13060" width="20.33203125" style="1" customWidth="1"/>
    <col min="13061" max="13061" width="53.109375" style="1" customWidth="1"/>
    <col min="13062" max="13062" width="19.5546875" style="1" customWidth="1"/>
    <col min="13063" max="13063" width="20" style="1" customWidth="1"/>
    <col min="13064" max="13312" width="11.5546875" style="1"/>
    <col min="13313" max="13313" width="0" style="1" hidden="1" customWidth="1"/>
    <col min="13314" max="13314" width="54" style="1" customWidth="1"/>
    <col min="13315" max="13315" width="20.5546875" style="1" customWidth="1"/>
    <col min="13316" max="13316" width="20.33203125" style="1" customWidth="1"/>
    <col min="13317" max="13317" width="53.109375" style="1" customWidth="1"/>
    <col min="13318" max="13318" width="19.5546875" style="1" customWidth="1"/>
    <col min="13319" max="13319" width="20" style="1" customWidth="1"/>
    <col min="13320" max="13568" width="11.5546875" style="1"/>
    <col min="13569" max="13569" width="0" style="1" hidden="1" customWidth="1"/>
    <col min="13570" max="13570" width="54" style="1" customWidth="1"/>
    <col min="13571" max="13571" width="20.5546875" style="1" customWidth="1"/>
    <col min="13572" max="13572" width="20.33203125" style="1" customWidth="1"/>
    <col min="13573" max="13573" width="53.109375" style="1" customWidth="1"/>
    <col min="13574" max="13574" width="19.5546875" style="1" customWidth="1"/>
    <col min="13575" max="13575" width="20" style="1" customWidth="1"/>
    <col min="13576" max="13824" width="11.5546875" style="1"/>
    <col min="13825" max="13825" width="0" style="1" hidden="1" customWidth="1"/>
    <col min="13826" max="13826" width="54" style="1" customWidth="1"/>
    <col min="13827" max="13827" width="20.5546875" style="1" customWidth="1"/>
    <col min="13828" max="13828" width="20.33203125" style="1" customWidth="1"/>
    <col min="13829" max="13829" width="53.109375" style="1" customWidth="1"/>
    <col min="13830" max="13830" width="19.5546875" style="1" customWidth="1"/>
    <col min="13831" max="13831" width="20" style="1" customWidth="1"/>
    <col min="13832" max="14080" width="11.5546875" style="1"/>
    <col min="14081" max="14081" width="0" style="1" hidden="1" customWidth="1"/>
    <col min="14082" max="14082" width="54" style="1" customWidth="1"/>
    <col min="14083" max="14083" width="20.5546875" style="1" customWidth="1"/>
    <col min="14084" max="14084" width="20.33203125" style="1" customWidth="1"/>
    <col min="14085" max="14085" width="53.109375" style="1" customWidth="1"/>
    <col min="14086" max="14086" width="19.5546875" style="1" customWidth="1"/>
    <col min="14087" max="14087" width="20" style="1" customWidth="1"/>
    <col min="14088" max="14336" width="11.5546875" style="1"/>
    <col min="14337" max="14337" width="0" style="1" hidden="1" customWidth="1"/>
    <col min="14338" max="14338" width="54" style="1" customWidth="1"/>
    <col min="14339" max="14339" width="20.5546875" style="1" customWidth="1"/>
    <col min="14340" max="14340" width="20.33203125" style="1" customWidth="1"/>
    <col min="14341" max="14341" width="53.109375" style="1" customWidth="1"/>
    <col min="14342" max="14342" width="19.5546875" style="1" customWidth="1"/>
    <col min="14343" max="14343" width="20" style="1" customWidth="1"/>
    <col min="14344" max="14592" width="11.5546875" style="1"/>
    <col min="14593" max="14593" width="0" style="1" hidden="1" customWidth="1"/>
    <col min="14594" max="14594" width="54" style="1" customWidth="1"/>
    <col min="14595" max="14595" width="20.5546875" style="1" customWidth="1"/>
    <col min="14596" max="14596" width="20.33203125" style="1" customWidth="1"/>
    <col min="14597" max="14597" width="53.109375" style="1" customWidth="1"/>
    <col min="14598" max="14598" width="19.5546875" style="1" customWidth="1"/>
    <col min="14599" max="14599" width="20" style="1" customWidth="1"/>
    <col min="14600" max="14848" width="11.5546875" style="1"/>
    <col min="14849" max="14849" width="0" style="1" hidden="1" customWidth="1"/>
    <col min="14850" max="14850" width="54" style="1" customWidth="1"/>
    <col min="14851" max="14851" width="20.5546875" style="1" customWidth="1"/>
    <col min="14852" max="14852" width="20.33203125" style="1" customWidth="1"/>
    <col min="14853" max="14853" width="53.109375" style="1" customWidth="1"/>
    <col min="14854" max="14854" width="19.5546875" style="1" customWidth="1"/>
    <col min="14855" max="14855" width="20" style="1" customWidth="1"/>
    <col min="14856" max="15104" width="11.5546875" style="1"/>
    <col min="15105" max="15105" width="0" style="1" hidden="1" customWidth="1"/>
    <col min="15106" max="15106" width="54" style="1" customWidth="1"/>
    <col min="15107" max="15107" width="20.5546875" style="1" customWidth="1"/>
    <col min="15108" max="15108" width="20.33203125" style="1" customWidth="1"/>
    <col min="15109" max="15109" width="53.109375" style="1" customWidth="1"/>
    <col min="15110" max="15110" width="19.5546875" style="1" customWidth="1"/>
    <col min="15111" max="15111" width="20" style="1" customWidth="1"/>
    <col min="15112" max="15360" width="11.5546875" style="1"/>
    <col min="15361" max="15361" width="0" style="1" hidden="1" customWidth="1"/>
    <col min="15362" max="15362" width="54" style="1" customWidth="1"/>
    <col min="15363" max="15363" width="20.5546875" style="1" customWidth="1"/>
    <col min="15364" max="15364" width="20.33203125" style="1" customWidth="1"/>
    <col min="15365" max="15365" width="53.109375" style="1" customWidth="1"/>
    <col min="15366" max="15366" width="19.5546875" style="1" customWidth="1"/>
    <col min="15367" max="15367" width="20" style="1" customWidth="1"/>
    <col min="15368" max="15616" width="11.5546875" style="1"/>
    <col min="15617" max="15617" width="0" style="1" hidden="1" customWidth="1"/>
    <col min="15618" max="15618" width="54" style="1" customWidth="1"/>
    <col min="15619" max="15619" width="20.5546875" style="1" customWidth="1"/>
    <col min="15620" max="15620" width="20.33203125" style="1" customWidth="1"/>
    <col min="15621" max="15621" width="53.109375" style="1" customWidth="1"/>
    <col min="15622" max="15622" width="19.5546875" style="1" customWidth="1"/>
    <col min="15623" max="15623" width="20" style="1" customWidth="1"/>
    <col min="15624" max="15872" width="11.5546875" style="1"/>
    <col min="15873" max="15873" width="0" style="1" hidden="1" customWidth="1"/>
    <col min="15874" max="15874" width="54" style="1" customWidth="1"/>
    <col min="15875" max="15875" width="20.5546875" style="1" customWidth="1"/>
    <col min="15876" max="15876" width="20.33203125" style="1" customWidth="1"/>
    <col min="15877" max="15877" width="53.109375" style="1" customWidth="1"/>
    <col min="15878" max="15878" width="19.5546875" style="1" customWidth="1"/>
    <col min="15879" max="15879" width="20" style="1" customWidth="1"/>
    <col min="15880" max="16128" width="11.5546875" style="1"/>
    <col min="16129" max="16129" width="0" style="1" hidden="1" customWidth="1"/>
    <col min="16130" max="16130" width="54" style="1" customWidth="1"/>
    <col min="16131" max="16131" width="20.5546875" style="1" customWidth="1"/>
    <col min="16132" max="16132" width="20.33203125" style="1" customWidth="1"/>
    <col min="16133" max="16133" width="53.109375" style="1" customWidth="1"/>
    <col min="16134" max="16134" width="19.5546875" style="1" customWidth="1"/>
    <col min="16135" max="16135" width="20" style="1" customWidth="1"/>
    <col min="16136" max="16384" width="11.5546875" style="1"/>
  </cols>
  <sheetData>
    <row r="1" spans="2:10" ht="17.7" x14ac:dyDescent="0.3">
      <c r="B1" s="339" t="s">
        <v>0</v>
      </c>
      <c r="C1" s="340"/>
      <c r="D1" s="340"/>
      <c r="E1" s="340"/>
      <c r="F1" s="340"/>
      <c r="G1" s="341"/>
      <c r="H1" s="2"/>
      <c r="I1" s="2"/>
      <c r="J1" s="3"/>
    </row>
    <row r="2" spans="2:10" ht="17.7" x14ac:dyDescent="0.3">
      <c r="B2" s="342" t="s">
        <v>1</v>
      </c>
      <c r="C2" s="343"/>
      <c r="D2" s="343"/>
      <c r="E2" s="343"/>
      <c r="F2" s="343"/>
      <c r="G2" s="344"/>
    </row>
    <row r="3" spans="2:10" ht="17.7" x14ac:dyDescent="0.3">
      <c r="B3" s="342" t="s">
        <v>462</v>
      </c>
      <c r="C3" s="343"/>
      <c r="D3" s="343"/>
      <c r="E3" s="343"/>
      <c r="F3" s="343"/>
      <c r="G3" s="344"/>
    </row>
    <row r="4" spans="2:10" ht="18.350000000000001" thickBot="1" x14ac:dyDescent="0.35">
      <c r="B4" s="345" t="s">
        <v>2</v>
      </c>
      <c r="C4" s="346"/>
      <c r="D4" s="346"/>
      <c r="E4" s="346"/>
      <c r="F4" s="346"/>
      <c r="G4" s="347"/>
    </row>
    <row r="5" spans="2:10" ht="36" thickBot="1" x14ac:dyDescent="0.35">
      <c r="B5" s="4" t="s">
        <v>3</v>
      </c>
      <c r="C5" s="5" t="s">
        <v>4</v>
      </c>
      <c r="D5" s="5" t="s">
        <v>5</v>
      </c>
      <c r="E5" s="5" t="s">
        <v>3</v>
      </c>
      <c r="F5" s="5" t="s">
        <v>4</v>
      </c>
      <c r="G5" s="5" t="s">
        <v>5</v>
      </c>
    </row>
    <row r="6" spans="2:10" ht="24.75" customHeight="1" x14ac:dyDescent="0.3">
      <c r="B6" s="6" t="s">
        <v>6</v>
      </c>
      <c r="C6" s="7"/>
      <c r="D6" s="7"/>
      <c r="E6" s="8" t="s">
        <v>7</v>
      </c>
      <c r="F6" s="7"/>
      <c r="G6" s="7"/>
    </row>
    <row r="7" spans="2:10" ht="22.6" customHeight="1" x14ac:dyDescent="0.3">
      <c r="B7" s="6" t="s">
        <v>8</v>
      </c>
      <c r="C7" s="9"/>
      <c r="D7" s="9"/>
      <c r="E7" s="8" t="s">
        <v>9</v>
      </c>
      <c r="F7" s="9"/>
      <c r="G7" s="9"/>
    </row>
    <row r="8" spans="2:10" ht="42.55" customHeight="1" x14ac:dyDescent="0.3">
      <c r="B8" s="10" t="s">
        <v>10</v>
      </c>
      <c r="C8" s="11">
        <f>SUM(C9:C15)</f>
        <v>8452980.1199999992</v>
      </c>
      <c r="D8" s="11">
        <f>SUM(D9:D15)</f>
        <v>12524756.699999999</v>
      </c>
      <c r="E8" s="12" t="s">
        <v>11</v>
      </c>
      <c r="F8" s="11">
        <f>SUM(F9:F17)</f>
        <v>1619097.5999999999</v>
      </c>
      <c r="G8" s="11">
        <f>SUM(G9:G17)</f>
        <v>3231600.16</v>
      </c>
    </row>
    <row r="9" spans="2:10" ht="34.049999999999997" customHeight="1" x14ac:dyDescent="0.3">
      <c r="B9" s="13" t="s">
        <v>12</v>
      </c>
      <c r="C9" s="11">
        <v>0</v>
      </c>
      <c r="D9" s="11">
        <v>0</v>
      </c>
      <c r="E9" s="14" t="s">
        <v>13</v>
      </c>
      <c r="F9" s="11">
        <v>497233.16</v>
      </c>
      <c r="G9" s="11">
        <v>390339.52</v>
      </c>
    </row>
    <row r="10" spans="2:10" ht="30.15" customHeight="1" x14ac:dyDescent="0.3">
      <c r="B10" s="13" t="s">
        <v>14</v>
      </c>
      <c r="C10" s="11">
        <v>8452980.1199999992</v>
      </c>
      <c r="D10" s="11">
        <v>12524756.699999999</v>
      </c>
      <c r="E10" s="14" t="s">
        <v>15</v>
      </c>
      <c r="F10" s="11">
        <v>0</v>
      </c>
      <c r="G10" s="11">
        <v>1210835.72</v>
      </c>
    </row>
    <row r="11" spans="2:10" ht="42.55" customHeight="1" x14ac:dyDescent="0.3">
      <c r="B11" s="13" t="s">
        <v>16</v>
      </c>
      <c r="C11" s="11">
        <v>0</v>
      </c>
      <c r="D11" s="11">
        <v>0</v>
      </c>
      <c r="E11" s="14" t="s">
        <v>17</v>
      </c>
      <c r="F11" s="11">
        <v>0</v>
      </c>
      <c r="G11" s="11">
        <v>0</v>
      </c>
    </row>
    <row r="12" spans="2:10" ht="42.55" customHeight="1" x14ac:dyDescent="0.3">
      <c r="B12" s="13" t="s">
        <v>18</v>
      </c>
      <c r="C12" s="11">
        <v>0</v>
      </c>
      <c r="D12" s="11">
        <v>0</v>
      </c>
      <c r="E12" s="14" t="s">
        <v>19</v>
      </c>
      <c r="F12" s="11">
        <v>0</v>
      </c>
      <c r="G12" s="11">
        <v>0</v>
      </c>
    </row>
    <row r="13" spans="2:10" ht="42.55" customHeight="1" x14ac:dyDescent="0.3">
      <c r="B13" s="13" t="s">
        <v>20</v>
      </c>
      <c r="C13" s="11">
        <v>0</v>
      </c>
      <c r="D13" s="11">
        <v>0</v>
      </c>
      <c r="E13" s="14" t="s">
        <v>21</v>
      </c>
      <c r="F13" s="11">
        <v>0</v>
      </c>
      <c r="G13" s="11">
        <v>0</v>
      </c>
    </row>
    <row r="14" spans="2:10" ht="42.55" customHeight="1" x14ac:dyDescent="0.3">
      <c r="B14" s="13" t="s">
        <v>22</v>
      </c>
      <c r="C14" s="11">
        <v>0</v>
      </c>
      <c r="D14" s="11">
        <v>0</v>
      </c>
      <c r="E14" s="14" t="s">
        <v>23</v>
      </c>
      <c r="F14" s="11">
        <v>0</v>
      </c>
      <c r="G14" s="11">
        <v>0</v>
      </c>
    </row>
    <row r="15" spans="2:10" ht="42.55" customHeight="1" x14ac:dyDescent="0.3">
      <c r="B15" s="15" t="s">
        <v>24</v>
      </c>
      <c r="C15" s="11">
        <v>0</v>
      </c>
      <c r="D15" s="11">
        <v>0</v>
      </c>
      <c r="E15" s="16" t="s">
        <v>25</v>
      </c>
      <c r="F15" s="11">
        <v>1121864.44</v>
      </c>
      <c r="G15" s="11">
        <v>1630424.92</v>
      </c>
    </row>
    <row r="16" spans="2:10" ht="42.55" customHeight="1" x14ac:dyDescent="0.3">
      <c r="B16" s="15" t="s">
        <v>26</v>
      </c>
      <c r="C16" s="11">
        <f>SUM(C17:C23)</f>
        <v>13220.46</v>
      </c>
      <c r="D16" s="11">
        <f>SUM(D17:D23)</f>
        <v>61654.649999999994</v>
      </c>
      <c r="E16" s="16" t="s">
        <v>27</v>
      </c>
      <c r="F16" s="11">
        <v>0</v>
      </c>
      <c r="G16" s="11">
        <v>0</v>
      </c>
    </row>
    <row r="17" spans="2:7" ht="34.049999999999997" customHeight="1" x14ac:dyDescent="0.3">
      <c r="B17" s="15" t="s">
        <v>28</v>
      </c>
      <c r="C17" s="11">
        <v>0</v>
      </c>
      <c r="D17" s="11">
        <v>0</v>
      </c>
      <c r="E17" s="16" t="s">
        <v>29</v>
      </c>
      <c r="F17" s="11">
        <v>0</v>
      </c>
      <c r="G17" s="11">
        <v>0</v>
      </c>
    </row>
    <row r="18" spans="2:7" ht="43.2" customHeight="1" x14ac:dyDescent="0.3">
      <c r="B18" s="15" t="s">
        <v>30</v>
      </c>
      <c r="C18" s="11">
        <v>0</v>
      </c>
      <c r="D18" s="11">
        <v>24597.37</v>
      </c>
      <c r="E18" s="17" t="s">
        <v>31</v>
      </c>
      <c r="F18" s="11">
        <f>SUM(F19:F21)</f>
        <v>0</v>
      </c>
      <c r="G18" s="11">
        <f>SUM(G19:G21)</f>
        <v>0</v>
      </c>
    </row>
    <row r="19" spans="2:7" ht="43.2" customHeight="1" x14ac:dyDescent="0.3">
      <c r="B19" s="15" t="s">
        <v>32</v>
      </c>
      <c r="C19" s="11">
        <v>13220.46</v>
      </c>
      <c r="D19" s="11">
        <v>37057.279999999999</v>
      </c>
      <c r="E19" s="16" t="s">
        <v>33</v>
      </c>
      <c r="F19" s="11">
        <v>0</v>
      </c>
      <c r="G19" s="11">
        <v>0</v>
      </c>
    </row>
    <row r="20" spans="2:7" ht="43.2" customHeight="1" x14ac:dyDescent="0.3">
      <c r="B20" s="15" t="s">
        <v>34</v>
      </c>
      <c r="C20" s="9">
        <v>0</v>
      </c>
      <c r="D20" s="11">
        <v>0</v>
      </c>
      <c r="E20" s="16" t="s">
        <v>35</v>
      </c>
      <c r="F20" s="11">
        <v>0</v>
      </c>
      <c r="G20" s="11">
        <v>0</v>
      </c>
    </row>
    <row r="21" spans="2:7" ht="43.2" customHeight="1" x14ac:dyDescent="0.3">
      <c r="B21" s="15" t="s">
        <v>36</v>
      </c>
      <c r="C21" s="9">
        <v>0</v>
      </c>
      <c r="D21" s="11">
        <v>0</v>
      </c>
      <c r="E21" s="16" t="s">
        <v>37</v>
      </c>
      <c r="F21" s="11">
        <v>0</v>
      </c>
      <c r="G21" s="11">
        <v>0</v>
      </c>
    </row>
    <row r="22" spans="2:7" ht="43.2" customHeight="1" x14ac:dyDescent="0.3">
      <c r="B22" s="15" t="s">
        <v>38</v>
      </c>
      <c r="C22" s="9">
        <v>0</v>
      </c>
      <c r="D22" s="11">
        <v>0</v>
      </c>
      <c r="E22" s="17" t="s">
        <v>39</v>
      </c>
      <c r="F22" s="11">
        <f>SUM(F23:F24)</f>
        <v>0</v>
      </c>
      <c r="G22" s="11">
        <f>SUM(G23:G24)</f>
        <v>0</v>
      </c>
    </row>
    <row r="23" spans="2:7" ht="43.2" customHeight="1" x14ac:dyDescent="0.3">
      <c r="B23" s="15" t="s">
        <v>40</v>
      </c>
      <c r="C23" s="9">
        <v>0</v>
      </c>
      <c r="D23" s="11">
        <v>0</v>
      </c>
      <c r="E23" s="16" t="s">
        <v>41</v>
      </c>
      <c r="F23" s="11">
        <v>0</v>
      </c>
      <c r="G23" s="11">
        <v>0</v>
      </c>
    </row>
    <row r="24" spans="2:7" ht="42.55" customHeight="1" x14ac:dyDescent="0.3">
      <c r="B24" s="15" t="s">
        <v>42</v>
      </c>
      <c r="C24" s="11">
        <f>SUM(C25:C29)</f>
        <v>3295.7</v>
      </c>
      <c r="D24" s="11">
        <f>SUM(D25:D29)</f>
        <v>20268.18</v>
      </c>
      <c r="E24" s="16" t="s">
        <v>43</v>
      </c>
      <c r="F24" s="11">
        <v>0</v>
      </c>
      <c r="G24" s="11">
        <v>0</v>
      </c>
    </row>
    <row r="25" spans="2:7" ht="42.55" customHeight="1" x14ac:dyDescent="0.3">
      <c r="B25" s="15" t="s">
        <v>44</v>
      </c>
      <c r="C25" s="11">
        <v>3295.7</v>
      </c>
      <c r="D25" s="11">
        <v>20268.18</v>
      </c>
      <c r="E25" s="17" t="s">
        <v>45</v>
      </c>
      <c r="F25" s="11">
        <v>0</v>
      </c>
      <c r="G25" s="11">
        <v>0</v>
      </c>
    </row>
    <row r="26" spans="2:7" ht="42.55" customHeight="1" x14ac:dyDescent="0.3">
      <c r="B26" s="15" t="s">
        <v>46</v>
      </c>
      <c r="C26" s="11">
        <v>0</v>
      </c>
      <c r="D26" s="11">
        <v>0</v>
      </c>
      <c r="E26" s="17" t="s">
        <v>47</v>
      </c>
      <c r="F26" s="11">
        <f>SUM(F27:F29)</f>
        <v>0</v>
      </c>
      <c r="G26" s="11">
        <f>SUM(G27:G29)</f>
        <v>0</v>
      </c>
    </row>
    <row r="27" spans="2:7" ht="42.55" customHeight="1" x14ac:dyDescent="0.3">
      <c r="B27" s="15" t="s">
        <v>48</v>
      </c>
      <c r="C27" s="11">
        <v>0</v>
      </c>
      <c r="D27" s="11">
        <v>0</v>
      </c>
      <c r="E27" s="16" t="s">
        <v>49</v>
      </c>
      <c r="F27" s="11">
        <v>0</v>
      </c>
      <c r="G27" s="11">
        <v>0</v>
      </c>
    </row>
    <row r="28" spans="2:7" ht="42.55" customHeight="1" x14ac:dyDescent="0.3">
      <c r="B28" s="15" t="s">
        <v>50</v>
      </c>
      <c r="C28" s="11">
        <v>0</v>
      </c>
      <c r="D28" s="11">
        <v>0</v>
      </c>
      <c r="E28" s="16" t="s">
        <v>51</v>
      </c>
      <c r="F28" s="11">
        <v>0</v>
      </c>
      <c r="G28" s="11">
        <v>0</v>
      </c>
    </row>
    <row r="29" spans="2:7" ht="42.55" customHeight="1" x14ac:dyDescent="0.3">
      <c r="B29" s="15" t="s">
        <v>52</v>
      </c>
      <c r="C29" s="11">
        <v>0</v>
      </c>
      <c r="D29" s="11">
        <v>0</v>
      </c>
      <c r="E29" s="16" t="s">
        <v>53</v>
      </c>
      <c r="F29" s="11">
        <v>0</v>
      </c>
      <c r="G29" s="11">
        <v>0</v>
      </c>
    </row>
    <row r="30" spans="2:7" ht="42.55" customHeight="1" x14ac:dyDescent="0.3">
      <c r="B30" s="15" t="s">
        <v>54</v>
      </c>
      <c r="C30" s="11">
        <f>SUM(C31:C35)</f>
        <v>0</v>
      </c>
      <c r="D30" s="11">
        <f>SUM(D31:D35)</f>
        <v>0</v>
      </c>
      <c r="E30" s="17" t="s">
        <v>55</v>
      </c>
      <c r="F30" s="11">
        <f>SUM(F31:F36)</f>
        <v>0</v>
      </c>
      <c r="G30" s="11">
        <f>SUM(G31:G36)</f>
        <v>0</v>
      </c>
    </row>
    <row r="31" spans="2:7" ht="42.55" customHeight="1" x14ac:dyDescent="0.3">
      <c r="B31" s="15" t="s">
        <v>56</v>
      </c>
      <c r="C31" s="11">
        <v>0</v>
      </c>
      <c r="D31" s="11">
        <v>0</v>
      </c>
      <c r="E31" s="16" t="s">
        <v>57</v>
      </c>
      <c r="F31" s="11">
        <v>0</v>
      </c>
      <c r="G31" s="11">
        <v>0</v>
      </c>
    </row>
    <row r="32" spans="2:7" ht="42.55" customHeight="1" x14ac:dyDescent="0.3">
      <c r="B32" s="15" t="s">
        <v>58</v>
      </c>
      <c r="C32" s="11">
        <v>0</v>
      </c>
      <c r="D32" s="11">
        <v>0</v>
      </c>
      <c r="E32" s="16" t="s">
        <v>59</v>
      </c>
      <c r="F32" s="11">
        <v>0</v>
      </c>
      <c r="G32" s="11">
        <v>0</v>
      </c>
    </row>
    <row r="33" spans="2:7" ht="42.55" customHeight="1" x14ac:dyDescent="0.3">
      <c r="B33" s="15" t="s">
        <v>60</v>
      </c>
      <c r="C33" s="11">
        <v>0</v>
      </c>
      <c r="D33" s="11">
        <v>0</v>
      </c>
      <c r="E33" s="16" t="s">
        <v>61</v>
      </c>
      <c r="F33" s="11">
        <v>0</v>
      </c>
      <c r="G33" s="11">
        <v>0</v>
      </c>
    </row>
    <row r="34" spans="2:7" ht="42.55" customHeight="1" x14ac:dyDescent="0.3">
      <c r="B34" s="15" t="s">
        <v>62</v>
      </c>
      <c r="C34" s="11">
        <v>0</v>
      </c>
      <c r="D34" s="11">
        <v>0</v>
      </c>
      <c r="E34" s="16" t="s">
        <v>63</v>
      </c>
      <c r="F34" s="11">
        <v>0</v>
      </c>
      <c r="G34" s="11">
        <v>0</v>
      </c>
    </row>
    <row r="35" spans="2:7" ht="42.55" customHeight="1" x14ac:dyDescent="0.3">
      <c r="B35" s="15" t="s">
        <v>64</v>
      </c>
      <c r="C35" s="11">
        <v>0</v>
      </c>
      <c r="D35" s="11">
        <v>0</v>
      </c>
      <c r="E35" s="16" t="s">
        <v>65</v>
      </c>
      <c r="F35" s="11">
        <v>0</v>
      </c>
      <c r="G35" s="11">
        <v>0</v>
      </c>
    </row>
    <row r="36" spans="2:7" ht="42.55" customHeight="1" x14ac:dyDescent="0.3">
      <c r="B36" s="15" t="s">
        <v>66</v>
      </c>
      <c r="C36" s="11">
        <v>0</v>
      </c>
      <c r="D36" s="11">
        <v>0</v>
      </c>
      <c r="E36" s="16" t="s">
        <v>67</v>
      </c>
      <c r="F36" s="11">
        <v>0</v>
      </c>
      <c r="G36" s="11">
        <v>0</v>
      </c>
    </row>
    <row r="37" spans="2:7" ht="42.55" customHeight="1" x14ac:dyDescent="0.3">
      <c r="B37" s="15" t="s">
        <v>68</v>
      </c>
      <c r="C37" s="11">
        <f>SUM(C38:C39)</f>
        <v>0</v>
      </c>
      <c r="D37" s="11">
        <f>SUM(D38:D39)</f>
        <v>0</v>
      </c>
      <c r="E37" s="17" t="s">
        <v>69</v>
      </c>
      <c r="F37" s="11">
        <f>SUM(F38:F40)</f>
        <v>0</v>
      </c>
      <c r="G37" s="11">
        <f>SUM(G38:G40)</f>
        <v>0</v>
      </c>
    </row>
    <row r="38" spans="2:7" ht="42.55" customHeight="1" x14ac:dyDescent="0.3">
      <c r="B38" s="15" t="s">
        <v>70</v>
      </c>
      <c r="C38" s="11">
        <v>0</v>
      </c>
      <c r="D38" s="11">
        <v>0</v>
      </c>
      <c r="E38" s="16" t="s">
        <v>71</v>
      </c>
      <c r="F38" s="11">
        <v>0</v>
      </c>
      <c r="G38" s="11">
        <v>0</v>
      </c>
    </row>
    <row r="39" spans="2:7" ht="34.049999999999997" customHeight="1" x14ac:dyDescent="0.3">
      <c r="B39" s="15" t="s">
        <v>72</v>
      </c>
      <c r="C39" s="11">
        <v>0</v>
      </c>
      <c r="D39" s="11">
        <v>0</v>
      </c>
      <c r="E39" s="16" t="s">
        <v>73</v>
      </c>
      <c r="F39" s="11">
        <v>0</v>
      </c>
      <c r="G39" s="11">
        <v>0</v>
      </c>
    </row>
    <row r="40" spans="2:7" ht="34.049999999999997" customHeight="1" x14ac:dyDescent="0.3">
      <c r="B40" s="15" t="s">
        <v>74</v>
      </c>
      <c r="C40" s="11">
        <f>SUM(C41:C44)</f>
        <v>0</v>
      </c>
      <c r="D40" s="11">
        <f>SUM(D41:D44)</f>
        <v>90833.54</v>
      </c>
      <c r="E40" s="16" t="s">
        <v>75</v>
      </c>
      <c r="F40" s="11">
        <v>0</v>
      </c>
      <c r="G40" s="11">
        <v>0</v>
      </c>
    </row>
    <row r="41" spans="2:7" ht="34.049999999999997" customHeight="1" x14ac:dyDescent="0.3">
      <c r="B41" s="15" t="s">
        <v>76</v>
      </c>
      <c r="C41" s="11">
        <v>0</v>
      </c>
      <c r="D41" s="11">
        <v>90833.54</v>
      </c>
      <c r="E41" s="17" t="s">
        <v>77</v>
      </c>
      <c r="F41" s="11">
        <f>SUM(F42:F44)</f>
        <v>0</v>
      </c>
      <c r="G41" s="11">
        <f>SUM(G42:G44)</f>
        <v>0</v>
      </c>
    </row>
    <row r="42" spans="2:7" ht="34.049999999999997" customHeight="1" x14ac:dyDescent="0.3">
      <c r="B42" s="15" t="s">
        <v>78</v>
      </c>
      <c r="C42" s="11">
        <v>0</v>
      </c>
      <c r="D42" s="11">
        <v>0</v>
      </c>
      <c r="E42" s="16" t="s">
        <v>79</v>
      </c>
      <c r="F42" s="11">
        <v>0</v>
      </c>
      <c r="G42" s="11">
        <v>0</v>
      </c>
    </row>
    <row r="43" spans="2:7" ht="34.049999999999997" customHeight="1" x14ac:dyDescent="0.3">
      <c r="B43" s="15" t="s">
        <v>80</v>
      </c>
      <c r="C43" s="11">
        <v>0</v>
      </c>
      <c r="D43" s="11">
        <v>0</v>
      </c>
      <c r="E43" s="16" t="s">
        <v>81</v>
      </c>
      <c r="F43" s="11">
        <v>0</v>
      </c>
      <c r="G43" s="11">
        <v>0</v>
      </c>
    </row>
    <row r="44" spans="2:7" ht="34.049999999999997" customHeight="1" x14ac:dyDescent="0.3">
      <c r="B44" s="15" t="s">
        <v>82</v>
      </c>
      <c r="C44" s="11">
        <v>0</v>
      </c>
      <c r="D44" s="11">
        <v>0</v>
      </c>
      <c r="E44" s="16" t="s">
        <v>83</v>
      </c>
      <c r="F44" s="11">
        <v>0</v>
      </c>
      <c r="G44" s="11">
        <v>0</v>
      </c>
    </row>
    <row r="45" spans="2:7" ht="25.55" customHeight="1" x14ac:dyDescent="0.3">
      <c r="B45" s="15"/>
      <c r="C45" s="11"/>
      <c r="D45" s="11"/>
      <c r="E45" s="17"/>
      <c r="F45" s="11"/>
      <c r="G45" s="11"/>
    </row>
    <row r="46" spans="2:7" ht="50.25" customHeight="1" x14ac:dyDescent="0.3">
      <c r="B46" s="18" t="s">
        <v>84</v>
      </c>
      <c r="C46" s="11">
        <f>C8+C16+C24+C30+C36+C37+C40</f>
        <v>8469496.2799999993</v>
      </c>
      <c r="D46" s="11">
        <f>D8+D16+D24+D30+D36+D37+D40</f>
        <v>12697513.069999998</v>
      </c>
      <c r="E46" s="19" t="s">
        <v>85</v>
      </c>
      <c r="F46" s="11">
        <f>F8+F18+F22+F25+F26+F30+F37+F41</f>
        <v>1619097.5999999999</v>
      </c>
      <c r="G46" s="11">
        <f>G8+G18+G22+G25+G26+G30+G37+G41</f>
        <v>3231600.16</v>
      </c>
    </row>
    <row r="47" spans="2:7" ht="24.05" customHeight="1" x14ac:dyDescent="0.3">
      <c r="B47" s="18"/>
      <c r="C47" s="11"/>
      <c r="D47" s="11"/>
      <c r="E47" s="19"/>
      <c r="F47" s="11"/>
      <c r="G47" s="11"/>
    </row>
    <row r="48" spans="2:7" ht="42.55" customHeight="1" x14ac:dyDescent="0.3">
      <c r="B48" s="18" t="s">
        <v>86</v>
      </c>
      <c r="C48" s="11"/>
      <c r="D48" s="11"/>
      <c r="E48" s="19" t="s">
        <v>87</v>
      </c>
      <c r="F48" s="11"/>
      <c r="G48" s="11"/>
    </row>
    <row r="49" spans="2:7" ht="34.049999999999997" customHeight="1" x14ac:dyDescent="0.3">
      <c r="B49" s="15" t="s">
        <v>88</v>
      </c>
      <c r="C49" s="11">
        <v>0</v>
      </c>
      <c r="D49" s="11">
        <v>0</v>
      </c>
      <c r="E49" s="17" t="s">
        <v>89</v>
      </c>
      <c r="F49" s="11">
        <v>0</v>
      </c>
      <c r="G49" s="11">
        <v>0</v>
      </c>
    </row>
    <row r="50" spans="2:7" ht="42.55" customHeight="1" x14ac:dyDescent="0.3">
      <c r="B50" s="15" t="s">
        <v>90</v>
      </c>
      <c r="C50" s="11">
        <v>105593.01</v>
      </c>
      <c r="D50" s="11">
        <v>0</v>
      </c>
      <c r="E50" s="17" t="s">
        <v>91</v>
      </c>
      <c r="F50" s="11">
        <v>0</v>
      </c>
      <c r="G50" s="11">
        <v>0</v>
      </c>
    </row>
    <row r="51" spans="2:7" ht="42.55" customHeight="1" x14ac:dyDescent="0.3">
      <c r="B51" s="15" t="s">
        <v>92</v>
      </c>
      <c r="C51" s="11">
        <v>0</v>
      </c>
      <c r="D51" s="11">
        <v>0</v>
      </c>
      <c r="E51" s="17" t="s">
        <v>93</v>
      </c>
      <c r="F51" s="11">
        <v>0</v>
      </c>
      <c r="G51" s="11">
        <v>0</v>
      </c>
    </row>
    <row r="52" spans="2:7" ht="34.049999999999997" customHeight="1" x14ac:dyDescent="0.3">
      <c r="B52" s="15" t="s">
        <v>94</v>
      </c>
      <c r="C52" s="11">
        <v>7483780.5999999996</v>
      </c>
      <c r="D52" s="11">
        <v>8874470.6300000008</v>
      </c>
      <c r="E52" s="17" t="s">
        <v>95</v>
      </c>
      <c r="F52" s="11">
        <v>0</v>
      </c>
      <c r="G52" s="11">
        <v>0</v>
      </c>
    </row>
    <row r="53" spans="2:7" ht="42.55" customHeight="1" x14ac:dyDescent="0.3">
      <c r="B53" s="15" t="s">
        <v>96</v>
      </c>
      <c r="C53" s="11">
        <v>0</v>
      </c>
      <c r="D53" s="11">
        <v>0</v>
      </c>
      <c r="E53" s="17" t="s">
        <v>97</v>
      </c>
      <c r="F53" s="11">
        <v>0</v>
      </c>
      <c r="G53" s="11">
        <v>0</v>
      </c>
    </row>
    <row r="54" spans="2:7" ht="41.9" customHeight="1" x14ac:dyDescent="0.3">
      <c r="B54" s="15" t="s">
        <v>98</v>
      </c>
      <c r="C54" s="11">
        <v>-7333066.4900000002</v>
      </c>
      <c r="D54" s="11">
        <v>-8767962.5899999999</v>
      </c>
      <c r="E54" s="17" t="s">
        <v>99</v>
      </c>
      <c r="F54" s="11">
        <v>0</v>
      </c>
      <c r="G54" s="11">
        <v>0</v>
      </c>
    </row>
    <row r="55" spans="2:7" ht="34.049999999999997" customHeight="1" x14ac:dyDescent="0.3">
      <c r="B55" s="15" t="s">
        <v>100</v>
      </c>
      <c r="C55" s="11">
        <v>0</v>
      </c>
      <c r="D55" s="11">
        <v>0</v>
      </c>
      <c r="E55" s="19"/>
      <c r="F55" s="11"/>
      <c r="G55" s="11"/>
    </row>
    <row r="56" spans="2:7" ht="42.55" customHeight="1" x14ac:dyDescent="0.3">
      <c r="B56" s="15" t="s">
        <v>101</v>
      </c>
      <c r="C56" s="11">
        <v>0</v>
      </c>
      <c r="D56" s="11">
        <v>0</v>
      </c>
      <c r="E56" s="19" t="s">
        <v>102</v>
      </c>
      <c r="F56" s="11">
        <f>SUM(F49:F54)</f>
        <v>0</v>
      </c>
      <c r="G56" s="11">
        <f>SUM(G49:G54)</f>
        <v>0</v>
      </c>
    </row>
    <row r="57" spans="2:7" ht="34.049999999999997" customHeight="1" x14ac:dyDescent="0.3">
      <c r="B57" s="15" t="s">
        <v>103</v>
      </c>
      <c r="C57" s="11">
        <v>0</v>
      </c>
      <c r="D57" s="11">
        <v>0</v>
      </c>
      <c r="E57" s="20"/>
      <c r="F57" s="11"/>
      <c r="G57" s="11"/>
    </row>
    <row r="58" spans="2:7" ht="30.8" customHeight="1" x14ac:dyDescent="0.3">
      <c r="B58" s="15"/>
      <c r="C58" s="11"/>
      <c r="D58" s="11"/>
      <c r="E58" s="19" t="s">
        <v>104</v>
      </c>
      <c r="F58" s="11">
        <f>F46+F56</f>
        <v>1619097.5999999999</v>
      </c>
      <c r="G58" s="11">
        <f>G46+G56</f>
        <v>3231600.16</v>
      </c>
    </row>
    <row r="59" spans="2:7" ht="42.55" customHeight="1" x14ac:dyDescent="0.3">
      <c r="B59" s="18" t="s">
        <v>105</v>
      </c>
      <c r="C59" s="11">
        <f>SUM(C49:C57)</f>
        <v>256307.11999999918</v>
      </c>
      <c r="D59" s="11">
        <f>SUM(D49:D57)</f>
        <v>106508.04000000097</v>
      </c>
      <c r="E59" s="17"/>
      <c r="F59" s="11"/>
      <c r="G59" s="11"/>
    </row>
    <row r="60" spans="2:7" ht="33.75" customHeight="1" x14ac:dyDescent="0.3">
      <c r="B60" s="15"/>
      <c r="C60" s="11"/>
      <c r="D60" s="11"/>
      <c r="E60" s="19" t="s">
        <v>106</v>
      </c>
      <c r="F60" s="11"/>
      <c r="G60" s="11"/>
    </row>
    <row r="61" spans="2:7" ht="27" customHeight="1" x14ac:dyDescent="0.3">
      <c r="B61" s="18" t="s">
        <v>107</v>
      </c>
      <c r="C61" s="11">
        <f>C46+C59</f>
        <v>8725803.3999999985</v>
      </c>
      <c r="D61" s="11">
        <f>D46+D59</f>
        <v>12804021.109999999</v>
      </c>
      <c r="E61" s="19"/>
      <c r="F61" s="11"/>
      <c r="G61" s="11"/>
    </row>
    <row r="62" spans="2:7" ht="35.35" x14ac:dyDescent="0.3">
      <c r="B62" s="15"/>
      <c r="C62" s="11"/>
      <c r="D62" s="11"/>
      <c r="E62" s="19" t="s">
        <v>108</v>
      </c>
      <c r="F62" s="11">
        <f>SUM(F63:F65)</f>
        <v>7483780.5999999996</v>
      </c>
      <c r="G62" s="11">
        <f>SUM(G63:G65)</f>
        <v>8874470.629999999</v>
      </c>
    </row>
    <row r="63" spans="2:7" ht="26.85" customHeight="1" x14ac:dyDescent="0.3">
      <c r="B63" s="15"/>
      <c r="C63" s="11"/>
      <c r="D63" s="11"/>
      <c r="E63" s="17" t="s">
        <v>109</v>
      </c>
      <c r="F63" s="11">
        <v>6789392.7199999997</v>
      </c>
      <c r="G63" s="11">
        <v>7341825.5099999998</v>
      </c>
    </row>
    <row r="64" spans="2:7" ht="27" customHeight="1" x14ac:dyDescent="0.3">
      <c r="B64" s="15"/>
      <c r="C64" s="11"/>
      <c r="D64" s="11"/>
      <c r="E64" s="17" t="s">
        <v>110</v>
      </c>
      <c r="F64" s="11">
        <v>694387.88000000012</v>
      </c>
      <c r="G64" s="11">
        <v>1532645.12</v>
      </c>
    </row>
    <row r="65" spans="2:9" ht="38.299999999999997" customHeight="1" x14ac:dyDescent="0.3">
      <c r="B65" s="15"/>
      <c r="C65" s="11"/>
      <c r="D65" s="11"/>
      <c r="E65" s="17" t="s">
        <v>111</v>
      </c>
      <c r="F65" s="11">
        <v>0</v>
      </c>
      <c r="G65" s="11">
        <v>0</v>
      </c>
    </row>
    <row r="66" spans="2:9" ht="21.8" customHeight="1" x14ac:dyDescent="0.3">
      <c r="B66" s="15"/>
      <c r="C66" s="11"/>
      <c r="D66" s="11"/>
      <c r="E66" s="17"/>
      <c r="F66" s="11"/>
      <c r="G66" s="11"/>
    </row>
    <row r="67" spans="2:9" ht="38.299999999999997" customHeight="1" x14ac:dyDescent="0.3">
      <c r="B67" s="15"/>
      <c r="C67" s="11"/>
      <c r="D67" s="11"/>
      <c r="E67" s="19" t="s">
        <v>112</v>
      </c>
      <c r="F67" s="11">
        <f>SUM(F68:F72)</f>
        <v>-377074.79999999981</v>
      </c>
      <c r="G67" s="11">
        <f>SUM(G68:G72)</f>
        <v>697950.3200000003</v>
      </c>
    </row>
    <row r="68" spans="2:9" ht="24.25" customHeight="1" x14ac:dyDescent="0.3">
      <c r="B68" s="15"/>
      <c r="C68" s="11"/>
      <c r="D68" s="11"/>
      <c r="E68" s="17" t="s">
        <v>113</v>
      </c>
      <c r="F68" s="11">
        <v>6601300.9800000004</v>
      </c>
      <c r="G68" s="11">
        <v>9120298.1799999997</v>
      </c>
    </row>
    <row r="69" spans="2:9" ht="24.75" customHeight="1" x14ac:dyDescent="0.3">
      <c r="B69" s="15"/>
      <c r="C69" s="11"/>
      <c r="D69" s="11"/>
      <c r="E69" s="17" t="s">
        <v>114</v>
      </c>
      <c r="F69" s="11">
        <v>-6978375.7800000003</v>
      </c>
      <c r="G69" s="11">
        <v>-8422347.8599999994</v>
      </c>
    </row>
    <row r="70" spans="2:9" ht="24.75" customHeight="1" x14ac:dyDescent="0.3">
      <c r="B70" s="15"/>
      <c r="C70" s="11"/>
      <c r="D70" s="11"/>
      <c r="E70" s="17" t="s">
        <v>115</v>
      </c>
      <c r="F70" s="11">
        <v>0</v>
      </c>
      <c r="G70" s="11">
        <v>0</v>
      </c>
    </row>
    <row r="71" spans="2:9" ht="24.75" customHeight="1" x14ac:dyDescent="0.3">
      <c r="B71" s="15"/>
      <c r="C71" s="11"/>
      <c r="D71" s="11"/>
      <c r="E71" s="17" t="s">
        <v>116</v>
      </c>
      <c r="F71" s="11">
        <v>0</v>
      </c>
      <c r="G71" s="11">
        <v>0</v>
      </c>
    </row>
    <row r="72" spans="2:9" ht="42.75" customHeight="1" x14ac:dyDescent="0.3">
      <c r="B72" s="15"/>
      <c r="C72" s="11"/>
      <c r="D72" s="11"/>
      <c r="E72" s="17" t="s">
        <v>117</v>
      </c>
      <c r="F72" s="11">
        <v>0</v>
      </c>
      <c r="G72" s="11">
        <v>0</v>
      </c>
    </row>
    <row r="73" spans="2:9" ht="27" customHeight="1" x14ac:dyDescent="0.3">
      <c r="B73" s="15"/>
      <c r="C73" s="11"/>
      <c r="D73" s="11"/>
      <c r="E73" s="17"/>
      <c r="F73" s="11"/>
      <c r="G73" s="11"/>
    </row>
    <row r="74" spans="2:9" ht="58.25" customHeight="1" x14ac:dyDescent="0.3">
      <c r="B74" s="15"/>
      <c r="C74" s="11"/>
      <c r="D74" s="11"/>
      <c r="E74" s="19" t="s">
        <v>118</v>
      </c>
      <c r="F74" s="11">
        <f>SUM(F75:F76)</f>
        <v>0</v>
      </c>
      <c r="G74" s="11">
        <f>SUM(G75:G76)</f>
        <v>0</v>
      </c>
    </row>
    <row r="75" spans="2:9" ht="29.3" customHeight="1" x14ac:dyDescent="0.3">
      <c r="B75" s="15"/>
      <c r="C75" s="11"/>
      <c r="D75" s="11"/>
      <c r="E75" s="17" t="s">
        <v>119</v>
      </c>
      <c r="F75" s="11">
        <v>0</v>
      </c>
      <c r="G75" s="11">
        <v>0</v>
      </c>
    </row>
    <row r="76" spans="2:9" ht="35.35" x14ac:dyDescent="0.3">
      <c r="B76" s="15"/>
      <c r="C76" s="11"/>
      <c r="D76" s="11"/>
      <c r="E76" s="17" t="s">
        <v>120</v>
      </c>
      <c r="F76" s="11">
        <v>0</v>
      </c>
      <c r="G76" s="11">
        <v>0</v>
      </c>
    </row>
    <row r="77" spans="2:9" ht="22.6" customHeight="1" x14ac:dyDescent="0.3">
      <c r="B77" s="15"/>
      <c r="C77" s="11"/>
      <c r="D77" s="11"/>
      <c r="E77" s="17"/>
      <c r="F77" s="11"/>
      <c r="G77" s="11"/>
    </row>
    <row r="78" spans="2:9" ht="42.55" customHeight="1" x14ac:dyDescent="0.3">
      <c r="B78" s="15"/>
      <c r="C78" s="11"/>
      <c r="D78" s="11"/>
      <c r="E78" s="19" t="s">
        <v>121</v>
      </c>
      <c r="F78" s="11">
        <f>F62+F67+F74</f>
        <v>7106705.7999999998</v>
      </c>
      <c r="G78" s="11">
        <f>G62+G67+G74</f>
        <v>9572420.9499999993</v>
      </c>
    </row>
    <row r="79" spans="2:9" ht="24.75" customHeight="1" x14ac:dyDescent="0.3">
      <c r="B79" s="15"/>
      <c r="C79" s="11"/>
      <c r="D79" s="11"/>
      <c r="E79" s="17"/>
      <c r="F79" s="11"/>
      <c r="G79" s="11"/>
    </row>
    <row r="80" spans="2:9" ht="45.85" customHeight="1" thickBot="1" x14ac:dyDescent="0.35">
      <c r="B80" s="21"/>
      <c r="C80" s="22"/>
      <c r="D80" s="22"/>
      <c r="E80" s="23" t="s">
        <v>122</v>
      </c>
      <c r="F80" s="22">
        <f>F58+F78</f>
        <v>8725803.4000000004</v>
      </c>
      <c r="G80" s="22">
        <f>G58+G78</f>
        <v>12804021.109999999</v>
      </c>
      <c r="I80" s="24">
        <f>C61-F80</f>
        <v>0</v>
      </c>
    </row>
    <row r="81" spans="2:7" x14ac:dyDescent="0.3">
      <c r="B81" s="25"/>
      <c r="C81" s="26"/>
      <c r="D81" s="26"/>
      <c r="E81" s="27"/>
      <c r="F81" s="28"/>
      <c r="G81" s="28"/>
    </row>
  </sheetData>
  <mergeCells count="4">
    <mergeCell ref="B1:G1"/>
    <mergeCell ref="B2:G2"/>
    <mergeCell ref="B3:G3"/>
    <mergeCell ref="B4:G4"/>
  </mergeCells>
  <pageMargins left="0.35433070866141736" right="0" top="0.28999999999999998" bottom="0" header="0.23" footer="0"/>
  <pageSetup scale="5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workbookViewId="0">
      <selection activeCell="F127" sqref="F127"/>
    </sheetView>
  </sheetViews>
  <sheetFormatPr baseColWidth="10" defaultColWidth="11.44140625" defaultRowHeight="11.8" x14ac:dyDescent="0.2"/>
  <cols>
    <col min="1" max="1" width="49.5546875" style="163" customWidth="1"/>
    <col min="2" max="2" width="13.6640625" style="163" customWidth="1"/>
    <col min="3" max="7" width="13.109375" style="163" customWidth="1"/>
    <col min="8" max="16384" width="11.44140625" style="163"/>
  </cols>
  <sheetData>
    <row r="1" spans="1:7" x14ac:dyDescent="0.2">
      <c r="A1" s="404" t="s">
        <v>0</v>
      </c>
      <c r="B1" s="405"/>
      <c r="C1" s="405"/>
      <c r="D1" s="405"/>
      <c r="E1" s="405"/>
      <c r="F1" s="405"/>
      <c r="G1" s="406"/>
    </row>
    <row r="2" spans="1:7" x14ac:dyDescent="0.2">
      <c r="A2" s="407" t="s">
        <v>468</v>
      </c>
      <c r="B2" s="408"/>
      <c r="C2" s="408"/>
      <c r="D2" s="408"/>
      <c r="E2" s="408"/>
      <c r="F2" s="408"/>
      <c r="G2" s="409"/>
    </row>
    <row r="3" spans="1:7" x14ac:dyDescent="0.2">
      <c r="A3" s="407" t="s">
        <v>2</v>
      </c>
      <c r="B3" s="408"/>
      <c r="C3" s="408"/>
      <c r="D3" s="408"/>
      <c r="E3" s="408"/>
      <c r="F3" s="408"/>
      <c r="G3" s="409"/>
    </row>
    <row r="4" spans="1:7" ht="12.45" thickBot="1" x14ac:dyDescent="0.25">
      <c r="A4" s="410" t="s">
        <v>469</v>
      </c>
      <c r="B4" s="411"/>
      <c r="C4" s="411"/>
      <c r="D4" s="411"/>
      <c r="E4" s="411"/>
      <c r="F4" s="411"/>
      <c r="G4" s="412"/>
    </row>
    <row r="5" spans="1:7" x14ac:dyDescent="0.2">
      <c r="A5" s="413" t="s">
        <v>470</v>
      </c>
      <c r="B5" s="164" t="s">
        <v>471</v>
      </c>
      <c r="C5" s="417" t="s">
        <v>472</v>
      </c>
      <c r="D5" s="417" t="s">
        <v>473</v>
      </c>
      <c r="E5" s="417" t="s">
        <v>474</v>
      </c>
      <c r="F5" s="417" t="s">
        <v>475</v>
      </c>
      <c r="G5" s="417" t="s">
        <v>476</v>
      </c>
    </row>
    <row r="6" spans="1:7" ht="24.25" thickBot="1" x14ac:dyDescent="0.25">
      <c r="A6" s="420"/>
      <c r="B6" s="165" t="s">
        <v>477</v>
      </c>
      <c r="C6" s="418"/>
      <c r="D6" s="418"/>
      <c r="E6" s="418"/>
      <c r="F6" s="418"/>
      <c r="G6" s="418"/>
    </row>
    <row r="7" spans="1:7" ht="12.45" thickBot="1" x14ac:dyDescent="0.25">
      <c r="A7" s="414"/>
      <c r="B7" s="210">
        <v>2021</v>
      </c>
      <c r="C7" s="191">
        <v>2022</v>
      </c>
      <c r="D7" s="191">
        <v>2023</v>
      </c>
      <c r="E7" s="191">
        <v>2024</v>
      </c>
      <c r="F7" s="191">
        <v>2025</v>
      </c>
      <c r="G7" s="191">
        <v>2026</v>
      </c>
    </row>
    <row r="8" spans="1:7" x14ac:dyDescent="0.2">
      <c r="A8" s="166"/>
      <c r="B8" s="167"/>
      <c r="C8" s="167"/>
      <c r="D8" s="167"/>
      <c r="E8" s="167"/>
      <c r="F8" s="167"/>
      <c r="G8" s="167"/>
    </row>
    <row r="9" spans="1:7" ht="23.6" x14ac:dyDescent="0.2">
      <c r="A9" s="168" t="s">
        <v>478</v>
      </c>
      <c r="B9" s="169">
        <v>0</v>
      </c>
      <c r="C9" s="169">
        <v>0</v>
      </c>
      <c r="D9" s="169">
        <v>0</v>
      </c>
      <c r="E9" s="169">
        <v>0</v>
      </c>
      <c r="F9" s="169">
        <v>0</v>
      </c>
      <c r="G9" s="169">
        <v>0</v>
      </c>
    </row>
    <row r="10" spans="1:7" x14ac:dyDescent="0.2">
      <c r="A10" s="170" t="s">
        <v>479</v>
      </c>
      <c r="B10" s="171">
        <v>0</v>
      </c>
      <c r="C10" s="171">
        <v>0</v>
      </c>
      <c r="D10" s="171">
        <v>0</v>
      </c>
      <c r="E10" s="171">
        <v>0</v>
      </c>
      <c r="F10" s="171">
        <v>0</v>
      </c>
      <c r="G10" s="171">
        <v>0</v>
      </c>
    </row>
    <row r="11" spans="1:7" x14ac:dyDescent="0.2">
      <c r="A11" s="170" t="s">
        <v>480</v>
      </c>
      <c r="B11" s="171">
        <v>0</v>
      </c>
      <c r="C11" s="171">
        <v>0</v>
      </c>
      <c r="D11" s="171">
        <v>0</v>
      </c>
      <c r="E11" s="171">
        <v>0</v>
      </c>
      <c r="F11" s="171">
        <v>0</v>
      </c>
      <c r="G11" s="171">
        <v>0</v>
      </c>
    </row>
    <row r="12" spans="1:7" x14ac:dyDescent="0.2">
      <c r="A12" s="170" t="s">
        <v>481</v>
      </c>
      <c r="B12" s="171">
        <v>0</v>
      </c>
      <c r="C12" s="171">
        <v>0</v>
      </c>
      <c r="D12" s="171">
        <v>0</v>
      </c>
      <c r="E12" s="171">
        <v>0</v>
      </c>
      <c r="F12" s="171">
        <v>0</v>
      </c>
      <c r="G12" s="171">
        <v>0</v>
      </c>
    </row>
    <row r="13" spans="1:7" x14ac:dyDescent="0.2">
      <c r="A13" s="170" t="s">
        <v>482</v>
      </c>
      <c r="B13" s="171">
        <v>0</v>
      </c>
      <c r="C13" s="171">
        <v>0</v>
      </c>
      <c r="D13" s="171">
        <v>0</v>
      </c>
      <c r="E13" s="171">
        <v>0</v>
      </c>
      <c r="F13" s="171">
        <v>0</v>
      </c>
      <c r="G13" s="171">
        <v>0</v>
      </c>
    </row>
    <row r="14" spans="1:7" x14ac:dyDescent="0.2">
      <c r="A14" s="170" t="s">
        <v>483</v>
      </c>
      <c r="B14" s="171">
        <v>0</v>
      </c>
      <c r="C14" s="171">
        <v>0</v>
      </c>
      <c r="D14" s="171">
        <v>0</v>
      </c>
      <c r="E14" s="171">
        <v>0</v>
      </c>
      <c r="F14" s="171">
        <v>0</v>
      </c>
      <c r="G14" s="171">
        <v>0</v>
      </c>
    </row>
    <row r="15" spans="1:7" x14ac:dyDescent="0.2">
      <c r="A15" s="170" t="s">
        <v>484</v>
      </c>
      <c r="B15" s="171">
        <v>0</v>
      </c>
      <c r="C15" s="171">
        <v>0</v>
      </c>
      <c r="D15" s="171">
        <v>0</v>
      </c>
      <c r="E15" s="171">
        <v>0</v>
      </c>
      <c r="F15" s="171">
        <v>0</v>
      </c>
      <c r="G15" s="171">
        <v>0</v>
      </c>
    </row>
    <row r="16" spans="1:7" x14ac:dyDescent="0.2">
      <c r="A16" s="170" t="s">
        <v>485</v>
      </c>
      <c r="B16" s="171">
        <v>0</v>
      </c>
      <c r="C16" s="171">
        <v>0</v>
      </c>
      <c r="D16" s="171">
        <v>0</v>
      </c>
      <c r="E16" s="171">
        <v>0</v>
      </c>
      <c r="F16" s="171">
        <v>0</v>
      </c>
      <c r="G16" s="171">
        <v>0</v>
      </c>
    </row>
    <row r="17" spans="1:7" x14ac:dyDescent="0.2">
      <c r="A17" s="170" t="s">
        <v>486</v>
      </c>
      <c r="B17" s="171">
        <v>0</v>
      </c>
      <c r="C17" s="171">
        <v>0</v>
      </c>
      <c r="D17" s="171">
        <v>0</v>
      </c>
      <c r="E17" s="171">
        <v>0</v>
      </c>
      <c r="F17" s="171">
        <v>0</v>
      </c>
      <c r="G17" s="171">
        <v>0</v>
      </c>
    </row>
    <row r="18" spans="1:7" x14ac:dyDescent="0.2">
      <c r="A18" s="170" t="s">
        <v>487</v>
      </c>
      <c r="B18" s="171">
        <v>0</v>
      </c>
      <c r="C18" s="171">
        <v>0</v>
      </c>
      <c r="D18" s="171">
        <v>0</v>
      </c>
      <c r="E18" s="171">
        <v>0</v>
      </c>
      <c r="F18" s="171">
        <v>0</v>
      </c>
      <c r="G18" s="171">
        <v>0</v>
      </c>
    </row>
    <row r="19" spans="1:7" x14ac:dyDescent="0.2">
      <c r="A19" s="170" t="s">
        <v>488</v>
      </c>
      <c r="B19" s="171">
        <v>0</v>
      </c>
      <c r="C19" s="171">
        <v>0</v>
      </c>
      <c r="D19" s="171">
        <v>0</v>
      </c>
      <c r="E19" s="171">
        <v>0</v>
      </c>
      <c r="F19" s="171">
        <v>0</v>
      </c>
      <c r="G19" s="171">
        <v>0</v>
      </c>
    </row>
    <row r="20" spans="1:7" x14ac:dyDescent="0.2">
      <c r="A20" s="170" t="s">
        <v>489</v>
      </c>
      <c r="B20" s="171">
        <v>0</v>
      </c>
      <c r="C20" s="171">
        <v>0</v>
      </c>
      <c r="D20" s="171">
        <v>0</v>
      </c>
      <c r="E20" s="171">
        <v>0</v>
      </c>
      <c r="F20" s="171">
        <v>0</v>
      </c>
      <c r="G20" s="171">
        <v>0</v>
      </c>
    </row>
    <row r="21" spans="1:7" x14ac:dyDescent="0.2">
      <c r="A21" s="170" t="s">
        <v>490</v>
      </c>
      <c r="B21" s="171">
        <v>0</v>
      </c>
      <c r="C21" s="171">
        <v>0</v>
      </c>
      <c r="D21" s="171">
        <v>0</v>
      </c>
      <c r="E21" s="171">
        <v>0</v>
      </c>
      <c r="F21" s="171">
        <v>0</v>
      </c>
      <c r="G21" s="171">
        <v>0</v>
      </c>
    </row>
    <row r="22" spans="1:7" x14ac:dyDescent="0.2">
      <c r="A22" s="172"/>
      <c r="B22" s="173"/>
      <c r="C22" s="173"/>
      <c r="D22" s="173"/>
      <c r="E22" s="173"/>
      <c r="F22" s="173"/>
      <c r="G22" s="173"/>
    </row>
    <row r="23" spans="1:7" x14ac:dyDescent="0.2">
      <c r="A23" s="168" t="s">
        <v>491</v>
      </c>
      <c r="B23" s="169">
        <v>0</v>
      </c>
      <c r="C23" s="169">
        <v>0</v>
      </c>
      <c r="D23" s="169">
        <v>0</v>
      </c>
      <c r="E23" s="169">
        <v>0</v>
      </c>
      <c r="F23" s="169">
        <v>0</v>
      </c>
      <c r="G23" s="169">
        <v>0</v>
      </c>
    </row>
    <row r="24" spans="1:7" x14ac:dyDescent="0.2">
      <c r="A24" s="170" t="s">
        <v>492</v>
      </c>
      <c r="B24" s="171">
        <v>0</v>
      </c>
      <c r="C24" s="171">
        <v>0</v>
      </c>
      <c r="D24" s="171">
        <v>0</v>
      </c>
      <c r="E24" s="171">
        <v>0</v>
      </c>
      <c r="F24" s="171">
        <v>0</v>
      </c>
      <c r="G24" s="171">
        <v>0</v>
      </c>
    </row>
    <row r="25" spans="1:7" x14ac:dyDescent="0.2">
      <c r="A25" s="170" t="s">
        <v>493</v>
      </c>
      <c r="B25" s="171">
        <v>0</v>
      </c>
      <c r="C25" s="171">
        <v>0</v>
      </c>
      <c r="D25" s="171">
        <v>0</v>
      </c>
      <c r="E25" s="171">
        <v>0</v>
      </c>
      <c r="F25" s="171">
        <v>0</v>
      </c>
      <c r="G25" s="171">
        <v>0</v>
      </c>
    </row>
    <row r="26" spans="1:7" x14ac:dyDescent="0.2">
      <c r="A26" s="170" t="s">
        <v>494</v>
      </c>
      <c r="B26" s="171">
        <v>0</v>
      </c>
      <c r="C26" s="171">
        <v>0</v>
      </c>
      <c r="D26" s="171">
        <v>0</v>
      </c>
      <c r="E26" s="171">
        <v>0</v>
      </c>
      <c r="F26" s="171">
        <v>0</v>
      </c>
      <c r="G26" s="171">
        <v>0</v>
      </c>
    </row>
    <row r="27" spans="1:7" ht="23.6" x14ac:dyDescent="0.2">
      <c r="A27" s="170" t="s">
        <v>495</v>
      </c>
      <c r="B27" s="171">
        <v>0</v>
      </c>
      <c r="C27" s="171">
        <v>0</v>
      </c>
      <c r="D27" s="171">
        <v>0</v>
      </c>
      <c r="E27" s="171">
        <v>0</v>
      </c>
      <c r="F27" s="171">
        <v>0</v>
      </c>
      <c r="G27" s="171">
        <v>0</v>
      </c>
    </row>
    <row r="28" spans="1:7" x14ac:dyDescent="0.2">
      <c r="A28" s="170" t="s">
        <v>496</v>
      </c>
      <c r="B28" s="171">
        <v>0</v>
      </c>
      <c r="C28" s="171">
        <v>0</v>
      </c>
      <c r="D28" s="171">
        <v>0</v>
      </c>
      <c r="E28" s="171">
        <v>0</v>
      </c>
      <c r="F28" s="171">
        <v>0</v>
      </c>
      <c r="G28" s="171">
        <v>0</v>
      </c>
    </row>
    <row r="29" spans="1:7" x14ac:dyDescent="0.2">
      <c r="A29" s="172"/>
      <c r="B29" s="174"/>
      <c r="C29" s="174"/>
      <c r="D29" s="174"/>
      <c r="E29" s="174"/>
      <c r="F29" s="174"/>
      <c r="G29" s="174"/>
    </row>
    <row r="30" spans="1:7" x14ac:dyDescent="0.2">
      <c r="A30" s="168" t="s">
        <v>497</v>
      </c>
      <c r="B30" s="169">
        <v>0</v>
      </c>
      <c r="C30" s="169">
        <v>0</v>
      </c>
      <c r="D30" s="169">
        <v>0</v>
      </c>
      <c r="E30" s="169">
        <v>0</v>
      </c>
      <c r="F30" s="169">
        <v>0</v>
      </c>
      <c r="G30" s="169">
        <v>0</v>
      </c>
    </row>
    <row r="31" spans="1:7" x14ac:dyDescent="0.2">
      <c r="A31" s="170" t="s">
        <v>498</v>
      </c>
      <c r="B31" s="171">
        <v>0</v>
      </c>
      <c r="C31" s="171">
        <v>0</v>
      </c>
      <c r="D31" s="171">
        <v>0</v>
      </c>
      <c r="E31" s="171">
        <v>0</v>
      </c>
      <c r="F31" s="171">
        <v>0</v>
      </c>
      <c r="G31" s="171">
        <v>0</v>
      </c>
    </row>
    <row r="32" spans="1:7" x14ac:dyDescent="0.2">
      <c r="A32" s="172"/>
      <c r="B32" s="173"/>
      <c r="C32" s="173"/>
      <c r="D32" s="173"/>
      <c r="E32" s="173"/>
      <c r="F32" s="173"/>
      <c r="G32" s="173"/>
    </row>
    <row r="33" spans="1:7" x14ac:dyDescent="0.2">
      <c r="A33" s="168" t="s">
        <v>499</v>
      </c>
      <c r="B33" s="169">
        <v>0</v>
      </c>
      <c r="C33" s="169">
        <v>0</v>
      </c>
      <c r="D33" s="169">
        <v>0</v>
      </c>
      <c r="E33" s="169">
        <v>0</v>
      </c>
      <c r="F33" s="169">
        <v>0</v>
      </c>
      <c r="G33" s="169">
        <v>0</v>
      </c>
    </row>
    <row r="34" spans="1:7" x14ac:dyDescent="0.2">
      <c r="A34" s="172"/>
      <c r="B34" s="173"/>
      <c r="C34" s="173"/>
      <c r="D34" s="173"/>
      <c r="E34" s="173"/>
      <c r="F34" s="173"/>
      <c r="G34" s="173"/>
    </row>
    <row r="35" spans="1:7" x14ac:dyDescent="0.2">
      <c r="A35" s="175" t="s">
        <v>304</v>
      </c>
      <c r="B35" s="173"/>
      <c r="C35" s="173"/>
      <c r="D35" s="173"/>
      <c r="E35" s="173"/>
      <c r="F35" s="173"/>
      <c r="G35" s="173"/>
    </row>
    <row r="36" spans="1:7" ht="23.6" x14ac:dyDescent="0.2">
      <c r="A36" s="176" t="s">
        <v>500</v>
      </c>
      <c r="B36" s="171">
        <v>0</v>
      </c>
      <c r="C36" s="171">
        <v>0</v>
      </c>
      <c r="D36" s="171">
        <v>0</v>
      </c>
      <c r="E36" s="171">
        <v>0</v>
      </c>
      <c r="F36" s="171">
        <v>0</v>
      </c>
      <c r="G36" s="171">
        <v>0</v>
      </c>
    </row>
    <row r="37" spans="1:7" ht="23.6" x14ac:dyDescent="0.2">
      <c r="A37" s="176" t="s">
        <v>501</v>
      </c>
      <c r="B37" s="171">
        <v>0</v>
      </c>
      <c r="C37" s="171">
        <v>0</v>
      </c>
      <c r="D37" s="171">
        <v>0</v>
      </c>
      <c r="E37" s="171">
        <v>0</v>
      </c>
      <c r="F37" s="171">
        <v>0</v>
      </c>
      <c r="G37" s="171">
        <v>0</v>
      </c>
    </row>
    <row r="38" spans="1:7" x14ac:dyDescent="0.2">
      <c r="A38" s="175" t="s">
        <v>502</v>
      </c>
      <c r="B38" s="169">
        <v>0</v>
      </c>
      <c r="C38" s="169">
        <v>0</v>
      </c>
      <c r="D38" s="169">
        <v>0</v>
      </c>
      <c r="E38" s="169">
        <v>0</v>
      </c>
      <c r="F38" s="169">
        <v>0</v>
      </c>
      <c r="G38" s="169">
        <v>0</v>
      </c>
    </row>
    <row r="39" spans="1:7" ht="12.45" thickBot="1" x14ac:dyDescent="0.25">
      <c r="A39" s="177"/>
      <c r="B39" s="178"/>
      <c r="C39" s="178"/>
      <c r="D39" s="178"/>
      <c r="E39" s="178"/>
      <c r="F39" s="178"/>
      <c r="G39" s="178"/>
    </row>
    <row r="41" spans="1:7" ht="12.45" thickBot="1" x14ac:dyDescent="0.25"/>
    <row r="42" spans="1:7" x14ac:dyDescent="0.2">
      <c r="A42" s="404" t="s">
        <v>0</v>
      </c>
      <c r="B42" s="405"/>
      <c r="C42" s="405"/>
      <c r="D42" s="405"/>
      <c r="E42" s="405"/>
      <c r="F42" s="405"/>
      <c r="G42" s="406"/>
    </row>
    <row r="43" spans="1:7" x14ac:dyDescent="0.2">
      <c r="A43" s="407" t="s">
        <v>503</v>
      </c>
      <c r="B43" s="408"/>
      <c r="C43" s="408"/>
      <c r="D43" s="408"/>
      <c r="E43" s="408"/>
      <c r="F43" s="408"/>
      <c r="G43" s="409"/>
    </row>
    <row r="44" spans="1:7" x14ac:dyDescent="0.2">
      <c r="A44" s="407" t="s">
        <v>2</v>
      </c>
      <c r="B44" s="408"/>
      <c r="C44" s="408"/>
      <c r="D44" s="408"/>
      <c r="E44" s="408"/>
      <c r="F44" s="408"/>
      <c r="G44" s="409"/>
    </row>
    <row r="45" spans="1:7" ht="12.45" thickBot="1" x14ac:dyDescent="0.25">
      <c r="A45" s="410" t="s">
        <v>504</v>
      </c>
      <c r="B45" s="411"/>
      <c r="C45" s="411"/>
      <c r="D45" s="411"/>
      <c r="E45" s="411"/>
      <c r="F45" s="411"/>
      <c r="G45" s="412"/>
    </row>
    <row r="46" spans="1:7" ht="19.5" customHeight="1" x14ac:dyDescent="0.2">
      <c r="A46" s="179"/>
      <c r="B46" s="164" t="s">
        <v>471</v>
      </c>
      <c r="C46" s="417" t="s">
        <v>472</v>
      </c>
      <c r="D46" s="417" t="s">
        <v>505</v>
      </c>
      <c r="E46" s="417" t="s">
        <v>506</v>
      </c>
      <c r="F46" s="417" t="s">
        <v>475</v>
      </c>
      <c r="G46" s="417" t="s">
        <v>476</v>
      </c>
    </row>
    <row r="47" spans="1:7" ht="24.25" thickBot="1" x14ac:dyDescent="0.25">
      <c r="A47" s="180" t="s">
        <v>216</v>
      </c>
      <c r="B47" s="165" t="s">
        <v>507</v>
      </c>
      <c r="C47" s="418"/>
      <c r="D47" s="418"/>
      <c r="E47" s="418"/>
      <c r="F47" s="418"/>
      <c r="G47" s="418"/>
    </row>
    <row r="48" spans="1:7" ht="12.45" thickBot="1" x14ac:dyDescent="0.25">
      <c r="A48" s="181"/>
      <c r="B48" s="210">
        <v>2021</v>
      </c>
      <c r="C48" s="191">
        <v>2022</v>
      </c>
      <c r="D48" s="191">
        <v>2023</v>
      </c>
      <c r="E48" s="191">
        <v>2024</v>
      </c>
      <c r="F48" s="191">
        <v>2025</v>
      </c>
      <c r="G48" s="191">
        <v>2026</v>
      </c>
    </row>
    <row r="49" spans="1:7" x14ac:dyDescent="0.2">
      <c r="A49" s="182" t="s">
        <v>508</v>
      </c>
      <c r="B49" s="183">
        <v>0</v>
      </c>
      <c r="C49" s="183">
        <v>0</v>
      </c>
      <c r="D49" s="183">
        <v>0</v>
      </c>
      <c r="E49" s="183">
        <v>0</v>
      </c>
      <c r="F49" s="183">
        <v>0</v>
      </c>
      <c r="G49" s="183">
        <v>0</v>
      </c>
    </row>
    <row r="50" spans="1:7" x14ac:dyDescent="0.2">
      <c r="A50" s="184" t="s">
        <v>509</v>
      </c>
      <c r="B50" s="185">
        <v>0</v>
      </c>
      <c r="C50" s="185">
        <v>0</v>
      </c>
      <c r="D50" s="185">
        <v>0</v>
      </c>
      <c r="E50" s="185">
        <v>0</v>
      </c>
      <c r="F50" s="185">
        <v>0</v>
      </c>
      <c r="G50" s="185">
        <v>0</v>
      </c>
    </row>
    <row r="51" spans="1:7" x14ac:dyDescent="0.2">
      <c r="A51" s="184" t="s">
        <v>510</v>
      </c>
      <c r="B51" s="185">
        <v>0</v>
      </c>
      <c r="C51" s="185">
        <v>0</v>
      </c>
      <c r="D51" s="185">
        <v>0</v>
      </c>
      <c r="E51" s="185">
        <v>0</v>
      </c>
      <c r="F51" s="185">
        <v>0</v>
      </c>
      <c r="G51" s="185">
        <v>0</v>
      </c>
    </row>
    <row r="52" spans="1:7" x14ac:dyDescent="0.2">
      <c r="A52" s="184" t="s">
        <v>511</v>
      </c>
      <c r="B52" s="185">
        <v>0</v>
      </c>
      <c r="C52" s="185">
        <v>0</v>
      </c>
      <c r="D52" s="185">
        <v>0</v>
      </c>
      <c r="E52" s="185">
        <v>0</v>
      </c>
      <c r="F52" s="185">
        <v>0</v>
      </c>
      <c r="G52" s="185">
        <v>0</v>
      </c>
    </row>
    <row r="53" spans="1:7" x14ac:dyDescent="0.2">
      <c r="A53" s="184" t="s">
        <v>512</v>
      </c>
      <c r="B53" s="185">
        <v>0</v>
      </c>
      <c r="C53" s="185">
        <v>0</v>
      </c>
      <c r="D53" s="185">
        <v>0</v>
      </c>
      <c r="E53" s="185">
        <v>0</v>
      </c>
      <c r="F53" s="185">
        <v>0</v>
      </c>
      <c r="G53" s="185">
        <v>0</v>
      </c>
    </row>
    <row r="54" spans="1:7" x14ac:dyDescent="0.2">
      <c r="A54" s="184" t="s">
        <v>513</v>
      </c>
      <c r="B54" s="185">
        <v>0</v>
      </c>
      <c r="C54" s="185">
        <v>0</v>
      </c>
      <c r="D54" s="185">
        <v>0</v>
      </c>
      <c r="E54" s="185">
        <v>0</v>
      </c>
      <c r="F54" s="185">
        <v>0</v>
      </c>
      <c r="G54" s="185">
        <v>0</v>
      </c>
    </row>
    <row r="55" spans="1:7" x14ac:dyDescent="0.2">
      <c r="A55" s="184" t="s">
        <v>514</v>
      </c>
      <c r="B55" s="185">
        <v>0</v>
      </c>
      <c r="C55" s="185">
        <v>0</v>
      </c>
      <c r="D55" s="185">
        <v>0</v>
      </c>
      <c r="E55" s="185">
        <v>0</v>
      </c>
      <c r="F55" s="185">
        <v>0</v>
      </c>
      <c r="G55" s="185">
        <v>0</v>
      </c>
    </row>
    <row r="56" spans="1:7" x14ac:dyDescent="0.2">
      <c r="A56" s="184" t="s">
        <v>515</v>
      </c>
      <c r="B56" s="185">
        <v>0</v>
      </c>
      <c r="C56" s="185">
        <v>0</v>
      </c>
      <c r="D56" s="185">
        <v>0</v>
      </c>
      <c r="E56" s="185">
        <v>0</v>
      </c>
      <c r="F56" s="185">
        <v>0</v>
      </c>
      <c r="G56" s="185">
        <v>0</v>
      </c>
    </row>
    <row r="57" spans="1:7" x14ac:dyDescent="0.2">
      <c r="A57" s="184" t="s">
        <v>516</v>
      </c>
      <c r="B57" s="185">
        <v>0</v>
      </c>
      <c r="C57" s="185">
        <v>0</v>
      </c>
      <c r="D57" s="185">
        <v>0</v>
      </c>
      <c r="E57" s="185">
        <v>0</v>
      </c>
      <c r="F57" s="185">
        <v>0</v>
      </c>
      <c r="G57" s="185">
        <v>0</v>
      </c>
    </row>
    <row r="58" spans="1:7" x14ac:dyDescent="0.2">
      <c r="A58" s="184" t="s">
        <v>517</v>
      </c>
      <c r="B58" s="185">
        <v>0</v>
      </c>
      <c r="C58" s="185">
        <v>0</v>
      </c>
      <c r="D58" s="185">
        <v>0</v>
      </c>
      <c r="E58" s="185">
        <v>0</v>
      </c>
      <c r="F58" s="185">
        <v>0</v>
      </c>
      <c r="G58" s="185">
        <v>0</v>
      </c>
    </row>
    <row r="59" spans="1:7" x14ac:dyDescent="0.2">
      <c r="A59" s="186"/>
      <c r="B59" s="187"/>
      <c r="C59" s="187"/>
      <c r="D59" s="187"/>
      <c r="E59" s="187"/>
      <c r="F59" s="187"/>
      <c r="G59" s="187"/>
    </row>
    <row r="60" spans="1:7" x14ac:dyDescent="0.2">
      <c r="A60" s="182" t="s">
        <v>518</v>
      </c>
      <c r="B60" s="183">
        <v>0</v>
      </c>
      <c r="C60" s="183">
        <v>0</v>
      </c>
      <c r="D60" s="183">
        <v>0</v>
      </c>
      <c r="E60" s="183">
        <v>0</v>
      </c>
      <c r="F60" s="183">
        <v>0</v>
      </c>
      <c r="G60" s="183">
        <v>0</v>
      </c>
    </row>
    <row r="61" spans="1:7" x14ac:dyDescent="0.2">
      <c r="A61" s="184" t="s">
        <v>509</v>
      </c>
      <c r="B61" s="185">
        <v>0</v>
      </c>
      <c r="C61" s="185">
        <v>0</v>
      </c>
      <c r="D61" s="185">
        <v>0</v>
      </c>
      <c r="E61" s="185">
        <v>0</v>
      </c>
      <c r="F61" s="185">
        <v>0</v>
      </c>
      <c r="G61" s="185">
        <v>0</v>
      </c>
    </row>
    <row r="62" spans="1:7" x14ac:dyDescent="0.2">
      <c r="A62" s="184" t="s">
        <v>510</v>
      </c>
      <c r="B62" s="185">
        <v>0</v>
      </c>
      <c r="C62" s="185">
        <v>0</v>
      </c>
      <c r="D62" s="185">
        <v>0</v>
      </c>
      <c r="E62" s="185">
        <v>0</v>
      </c>
      <c r="F62" s="185">
        <v>0</v>
      </c>
      <c r="G62" s="185">
        <v>0</v>
      </c>
    </row>
    <row r="63" spans="1:7" x14ac:dyDescent="0.2">
      <c r="A63" s="184" t="s">
        <v>511</v>
      </c>
      <c r="B63" s="185">
        <v>0</v>
      </c>
      <c r="C63" s="185">
        <v>0</v>
      </c>
      <c r="D63" s="185">
        <v>0</v>
      </c>
      <c r="E63" s="185">
        <v>0</v>
      </c>
      <c r="F63" s="185">
        <v>0</v>
      </c>
      <c r="G63" s="185">
        <v>0</v>
      </c>
    </row>
    <row r="64" spans="1:7" ht="23.6" x14ac:dyDescent="0.2">
      <c r="A64" s="184" t="s">
        <v>519</v>
      </c>
      <c r="B64" s="185">
        <v>0</v>
      </c>
      <c r="C64" s="185">
        <v>0</v>
      </c>
      <c r="D64" s="185">
        <v>0</v>
      </c>
      <c r="E64" s="185">
        <v>0</v>
      </c>
      <c r="F64" s="185">
        <v>0</v>
      </c>
      <c r="G64" s="185">
        <v>0</v>
      </c>
    </row>
    <row r="65" spans="1:7" x14ac:dyDescent="0.2">
      <c r="A65" s="184" t="s">
        <v>513</v>
      </c>
      <c r="B65" s="185">
        <v>0</v>
      </c>
      <c r="C65" s="185">
        <v>0</v>
      </c>
      <c r="D65" s="185">
        <v>0</v>
      </c>
      <c r="E65" s="185">
        <v>0</v>
      </c>
      <c r="F65" s="185">
        <v>0</v>
      </c>
      <c r="G65" s="185">
        <v>0</v>
      </c>
    </row>
    <row r="66" spans="1:7" x14ac:dyDescent="0.2">
      <c r="A66" s="184" t="s">
        <v>514</v>
      </c>
      <c r="B66" s="185">
        <v>0</v>
      </c>
      <c r="C66" s="185">
        <v>0</v>
      </c>
      <c r="D66" s="185">
        <v>0</v>
      </c>
      <c r="E66" s="185">
        <v>0</v>
      </c>
      <c r="F66" s="185">
        <v>0</v>
      </c>
      <c r="G66" s="185">
        <v>0</v>
      </c>
    </row>
    <row r="67" spans="1:7" x14ac:dyDescent="0.2">
      <c r="A67" s="184" t="s">
        <v>515</v>
      </c>
      <c r="B67" s="185">
        <v>0</v>
      </c>
      <c r="C67" s="185">
        <v>0</v>
      </c>
      <c r="D67" s="185">
        <v>0</v>
      </c>
      <c r="E67" s="185">
        <v>0</v>
      </c>
      <c r="F67" s="185">
        <v>0</v>
      </c>
      <c r="G67" s="185">
        <v>0</v>
      </c>
    </row>
    <row r="68" spans="1:7" x14ac:dyDescent="0.2">
      <c r="A68" s="184" t="s">
        <v>520</v>
      </c>
      <c r="B68" s="185">
        <v>0</v>
      </c>
      <c r="C68" s="185">
        <v>0</v>
      </c>
      <c r="D68" s="185">
        <v>0</v>
      </c>
      <c r="E68" s="185">
        <v>0</v>
      </c>
      <c r="F68" s="185">
        <v>0</v>
      </c>
      <c r="G68" s="185">
        <v>0</v>
      </c>
    </row>
    <row r="69" spans="1:7" x14ac:dyDescent="0.2">
      <c r="A69" s="184" t="s">
        <v>517</v>
      </c>
      <c r="B69" s="185">
        <v>0</v>
      </c>
      <c r="C69" s="185">
        <v>0</v>
      </c>
      <c r="D69" s="185">
        <v>0</v>
      </c>
      <c r="E69" s="185">
        <v>0</v>
      </c>
      <c r="F69" s="185">
        <v>0</v>
      </c>
      <c r="G69" s="185">
        <v>0</v>
      </c>
    </row>
    <row r="70" spans="1:7" x14ac:dyDescent="0.2">
      <c r="A70" s="186"/>
      <c r="B70" s="187"/>
      <c r="C70" s="187"/>
      <c r="D70" s="187"/>
      <c r="E70" s="187"/>
      <c r="F70" s="187"/>
      <c r="G70" s="187"/>
    </row>
    <row r="71" spans="1:7" x14ac:dyDescent="0.2">
      <c r="A71" s="182" t="s">
        <v>521</v>
      </c>
      <c r="B71" s="183">
        <v>0</v>
      </c>
      <c r="C71" s="183">
        <v>0</v>
      </c>
      <c r="D71" s="183">
        <v>0</v>
      </c>
      <c r="E71" s="183">
        <v>0</v>
      </c>
      <c r="F71" s="183">
        <v>0</v>
      </c>
      <c r="G71" s="183">
        <v>0</v>
      </c>
    </row>
    <row r="72" spans="1:7" ht="12.45" thickBot="1" x14ac:dyDescent="0.25">
      <c r="A72" s="188"/>
      <c r="B72" s="189"/>
      <c r="C72" s="190"/>
      <c r="D72" s="190"/>
      <c r="E72" s="190"/>
      <c r="F72" s="190"/>
      <c r="G72" s="190"/>
    </row>
    <row r="73" spans="1:7" ht="24.05" customHeight="1" x14ac:dyDescent="0.2">
      <c r="A73" s="419" t="s">
        <v>522</v>
      </c>
      <c r="B73" s="419"/>
      <c r="C73" s="419"/>
      <c r="D73" s="419"/>
      <c r="E73" s="419"/>
      <c r="F73" s="419"/>
      <c r="G73" s="419"/>
    </row>
    <row r="80" spans="1:7" ht="12.45" thickBot="1" x14ac:dyDescent="0.25"/>
    <row r="81" spans="1:7" x14ac:dyDescent="0.2">
      <c r="A81" s="404" t="s">
        <v>0</v>
      </c>
      <c r="B81" s="405"/>
      <c r="C81" s="405"/>
      <c r="D81" s="405"/>
      <c r="E81" s="405"/>
      <c r="F81" s="405"/>
      <c r="G81" s="406"/>
    </row>
    <row r="82" spans="1:7" x14ac:dyDescent="0.2">
      <c r="A82" s="407" t="s">
        <v>523</v>
      </c>
      <c r="B82" s="408"/>
      <c r="C82" s="408"/>
      <c r="D82" s="408"/>
      <c r="E82" s="408"/>
      <c r="F82" s="408"/>
      <c r="G82" s="409"/>
    </row>
    <row r="83" spans="1:7" ht="12.45" thickBot="1" x14ac:dyDescent="0.25">
      <c r="A83" s="410" t="s">
        <v>2</v>
      </c>
      <c r="B83" s="411"/>
      <c r="C83" s="411"/>
      <c r="D83" s="411"/>
      <c r="E83" s="411"/>
      <c r="F83" s="411"/>
      <c r="G83" s="412"/>
    </row>
    <row r="84" spans="1:7" ht="36" customHeight="1" thickBot="1" x14ac:dyDescent="0.25">
      <c r="A84" s="413" t="s">
        <v>470</v>
      </c>
      <c r="B84" s="191" t="s">
        <v>524</v>
      </c>
      <c r="C84" s="191" t="s">
        <v>525</v>
      </c>
      <c r="D84" s="191" t="s">
        <v>526</v>
      </c>
      <c r="E84" s="191" t="s">
        <v>527</v>
      </c>
      <c r="F84" s="191" t="s">
        <v>528</v>
      </c>
      <c r="G84" s="191" t="s">
        <v>529</v>
      </c>
    </row>
    <row r="85" spans="1:7" ht="12.45" thickBot="1" x14ac:dyDescent="0.25">
      <c r="A85" s="414"/>
      <c r="B85" s="192">
        <v>2016</v>
      </c>
      <c r="C85" s="192">
        <v>2017</v>
      </c>
      <c r="D85" s="192">
        <v>2018</v>
      </c>
      <c r="E85" s="192">
        <v>2019</v>
      </c>
      <c r="F85" s="192">
        <v>2020</v>
      </c>
      <c r="G85" s="192">
        <v>2021</v>
      </c>
    </row>
    <row r="86" spans="1:7" x14ac:dyDescent="0.2">
      <c r="A86" s="172"/>
      <c r="B86" s="193"/>
      <c r="C86" s="193"/>
      <c r="D86" s="193"/>
      <c r="E86" s="193"/>
      <c r="F86" s="193"/>
      <c r="G86" s="193"/>
    </row>
    <row r="87" spans="1:7" ht="23.6" x14ac:dyDescent="0.2">
      <c r="A87" s="168" t="s">
        <v>530</v>
      </c>
      <c r="B87" s="169">
        <v>0</v>
      </c>
      <c r="C87" s="169">
        <v>0</v>
      </c>
      <c r="D87" s="169">
        <v>0</v>
      </c>
      <c r="E87" s="169">
        <v>0</v>
      </c>
      <c r="F87" s="169">
        <v>0</v>
      </c>
      <c r="G87" s="169">
        <v>0</v>
      </c>
    </row>
    <row r="88" spans="1:7" x14ac:dyDescent="0.2">
      <c r="A88" s="194" t="s">
        <v>479</v>
      </c>
      <c r="B88" s="171">
        <v>0</v>
      </c>
      <c r="C88" s="171">
        <v>0</v>
      </c>
      <c r="D88" s="171">
        <v>0</v>
      </c>
      <c r="E88" s="171">
        <v>0</v>
      </c>
      <c r="F88" s="171">
        <v>0</v>
      </c>
      <c r="G88" s="171">
        <v>0</v>
      </c>
    </row>
    <row r="89" spans="1:7" x14ac:dyDescent="0.2">
      <c r="A89" s="194" t="s">
        <v>480</v>
      </c>
      <c r="B89" s="171">
        <v>0</v>
      </c>
      <c r="C89" s="171">
        <v>0</v>
      </c>
      <c r="D89" s="171">
        <v>0</v>
      </c>
      <c r="E89" s="171">
        <v>0</v>
      </c>
      <c r="F89" s="171">
        <v>0</v>
      </c>
      <c r="G89" s="171">
        <v>0</v>
      </c>
    </row>
    <row r="90" spans="1:7" x14ac:dyDescent="0.2">
      <c r="A90" s="194" t="s">
        <v>481</v>
      </c>
      <c r="B90" s="171">
        <v>0</v>
      </c>
      <c r="C90" s="171">
        <v>0</v>
      </c>
      <c r="D90" s="171">
        <v>0</v>
      </c>
      <c r="E90" s="171">
        <v>0</v>
      </c>
      <c r="F90" s="171">
        <v>0</v>
      </c>
      <c r="G90" s="171">
        <v>0</v>
      </c>
    </row>
    <row r="91" spans="1:7" x14ac:dyDescent="0.2">
      <c r="A91" s="194" t="s">
        <v>482</v>
      </c>
      <c r="B91" s="171">
        <v>0</v>
      </c>
      <c r="C91" s="171">
        <v>0</v>
      </c>
      <c r="D91" s="171">
        <v>0</v>
      </c>
      <c r="E91" s="171">
        <v>0</v>
      </c>
      <c r="F91" s="171">
        <v>0</v>
      </c>
      <c r="G91" s="171">
        <v>0</v>
      </c>
    </row>
    <row r="92" spans="1:7" x14ac:dyDescent="0.2">
      <c r="A92" s="194" t="s">
        <v>483</v>
      </c>
      <c r="B92" s="171">
        <v>0</v>
      </c>
      <c r="C92" s="171">
        <v>0</v>
      </c>
      <c r="D92" s="171">
        <v>0</v>
      </c>
      <c r="E92" s="171">
        <v>0</v>
      </c>
      <c r="F92" s="171">
        <v>0</v>
      </c>
      <c r="G92" s="171">
        <v>0</v>
      </c>
    </row>
    <row r="93" spans="1:7" x14ac:dyDescent="0.2">
      <c r="A93" s="194" t="s">
        <v>531</v>
      </c>
      <c r="B93" s="171">
        <v>0</v>
      </c>
      <c r="C93" s="171">
        <v>0</v>
      </c>
      <c r="D93" s="171">
        <v>0</v>
      </c>
      <c r="E93" s="171">
        <v>0</v>
      </c>
      <c r="F93" s="171">
        <v>0</v>
      </c>
      <c r="G93" s="171">
        <v>0</v>
      </c>
    </row>
    <row r="94" spans="1:7" x14ac:dyDescent="0.2">
      <c r="A94" s="194" t="s">
        <v>485</v>
      </c>
      <c r="B94" s="171">
        <v>0</v>
      </c>
      <c r="C94" s="171">
        <v>0</v>
      </c>
      <c r="D94" s="171">
        <v>0</v>
      </c>
      <c r="E94" s="171">
        <v>0</v>
      </c>
      <c r="F94" s="171">
        <v>0</v>
      </c>
      <c r="G94" s="171">
        <v>0</v>
      </c>
    </row>
    <row r="95" spans="1:7" x14ac:dyDescent="0.2">
      <c r="A95" s="194" t="s">
        <v>486</v>
      </c>
      <c r="B95" s="171">
        <v>0</v>
      </c>
      <c r="C95" s="171">
        <v>0</v>
      </c>
      <c r="D95" s="171">
        <v>0</v>
      </c>
      <c r="E95" s="171">
        <v>0</v>
      </c>
      <c r="F95" s="171">
        <v>0</v>
      </c>
      <c r="G95" s="171">
        <v>0</v>
      </c>
    </row>
    <row r="96" spans="1:7" x14ac:dyDescent="0.2">
      <c r="A96" s="194" t="s">
        <v>532</v>
      </c>
      <c r="B96" s="171">
        <v>0</v>
      </c>
      <c r="C96" s="171">
        <v>0</v>
      </c>
      <c r="D96" s="171">
        <v>0</v>
      </c>
      <c r="E96" s="171">
        <v>0</v>
      </c>
      <c r="F96" s="171">
        <v>0</v>
      </c>
      <c r="G96" s="171">
        <v>0</v>
      </c>
    </row>
    <row r="97" spans="1:7" x14ac:dyDescent="0.2">
      <c r="A97" s="194" t="s">
        <v>488</v>
      </c>
      <c r="B97" s="171">
        <v>0</v>
      </c>
      <c r="C97" s="171">
        <v>0</v>
      </c>
      <c r="D97" s="171">
        <v>0</v>
      </c>
      <c r="E97" s="171">
        <v>0</v>
      </c>
      <c r="F97" s="171">
        <v>0</v>
      </c>
      <c r="G97" s="171">
        <v>0</v>
      </c>
    </row>
    <row r="98" spans="1:7" x14ac:dyDescent="0.2">
      <c r="A98" s="194" t="s">
        <v>489</v>
      </c>
      <c r="B98" s="171">
        <v>0</v>
      </c>
      <c r="C98" s="171">
        <v>0</v>
      </c>
      <c r="D98" s="171">
        <v>0</v>
      </c>
      <c r="E98" s="171">
        <v>0</v>
      </c>
      <c r="F98" s="171">
        <v>0</v>
      </c>
      <c r="G98" s="171">
        <v>0</v>
      </c>
    </row>
    <row r="99" spans="1:7" x14ac:dyDescent="0.2">
      <c r="A99" s="194" t="s">
        <v>533</v>
      </c>
      <c r="B99" s="171">
        <v>0</v>
      </c>
      <c r="C99" s="171">
        <v>0</v>
      </c>
      <c r="D99" s="171">
        <v>0</v>
      </c>
      <c r="E99" s="171">
        <v>0</v>
      </c>
      <c r="F99" s="171">
        <v>0</v>
      </c>
      <c r="G99" s="171">
        <v>0</v>
      </c>
    </row>
    <row r="100" spans="1:7" x14ac:dyDescent="0.2">
      <c r="A100" s="176"/>
      <c r="B100" s="195"/>
      <c r="C100" s="195"/>
      <c r="D100" s="195"/>
      <c r="E100" s="195"/>
      <c r="F100" s="195"/>
      <c r="G100" s="195"/>
    </row>
    <row r="101" spans="1:7" ht="13.75" x14ac:dyDescent="0.2">
      <c r="A101" s="168" t="s">
        <v>534</v>
      </c>
      <c r="B101" s="169">
        <v>0</v>
      </c>
      <c r="C101" s="169">
        <v>0</v>
      </c>
      <c r="D101" s="169">
        <v>0</v>
      </c>
      <c r="E101" s="169">
        <v>0</v>
      </c>
      <c r="F101" s="169">
        <v>0</v>
      </c>
      <c r="G101" s="169">
        <v>0</v>
      </c>
    </row>
    <row r="102" spans="1:7" x14ac:dyDescent="0.2">
      <c r="A102" s="194" t="s">
        <v>492</v>
      </c>
      <c r="B102" s="171">
        <v>0</v>
      </c>
      <c r="C102" s="171">
        <v>0</v>
      </c>
      <c r="D102" s="171">
        <v>0</v>
      </c>
      <c r="E102" s="171">
        <v>0</v>
      </c>
      <c r="F102" s="171">
        <v>0</v>
      </c>
      <c r="G102" s="171">
        <v>0</v>
      </c>
    </row>
    <row r="103" spans="1:7" x14ac:dyDescent="0.2">
      <c r="A103" s="194" t="s">
        <v>493</v>
      </c>
      <c r="B103" s="171">
        <v>0</v>
      </c>
      <c r="C103" s="171">
        <v>0</v>
      </c>
      <c r="D103" s="171">
        <v>0</v>
      </c>
      <c r="E103" s="171">
        <v>0</v>
      </c>
      <c r="F103" s="171">
        <v>0</v>
      </c>
      <c r="G103" s="171">
        <v>0</v>
      </c>
    </row>
    <row r="104" spans="1:7" x14ac:dyDescent="0.2">
      <c r="A104" s="194" t="s">
        <v>494</v>
      </c>
      <c r="B104" s="171">
        <v>0</v>
      </c>
      <c r="C104" s="171">
        <v>0</v>
      </c>
      <c r="D104" s="171">
        <v>0</v>
      </c>
      <c r="E104" s="171">
        <v>0</v>
      </c>
      <c r="F104" s="171">
        <v>0</v>
      </c>
      <c r="G104" s="171">
        <v>0</v>
      </c>
    </row>
    <row r="105" spans="1:7" ht="23.6" x14ac:dyDescent="0.2">
      <c r="A105" s="194" t="s">
        <v>535</v>
      </c>
      <c r="B105" s="171">
        <v>0</v>
      </c>
      <c r="C105" s="171">
        <v>0</v>
      </c>
      <c r="D105" s="171">
        <v>0</v>
      </c>
      <c r="E105" s="171">
        <v>0</v>
      </c>
      <c r="F105" s="171">
        <v>0</v>
      </c>
      <c r="G105" s="171">
        <v>0</v>
      </c>
    </row>
    <row r="106" spans="1:7" x14ac:dyDescent="0.2">
      <c r="A106" s="194" t="s">
        <v>496</v>
      </c>
      <c r="B106" s="171">
        <v>0</v>
      </c>
      <c r="C106" s="171">
        <v>0</v>
      </c>
      <c r="D106" s="171">
        <v>0</v>
      </c>
      <c r="E106" s="171">
        <v>0</v>
      </c>
      <c r="F106" s="171">
        <v>0</v>
      </c>
      <c r="G106" s="171">
        <v>0</v>
      </c>
    </row>
    <row r="107" spans="1:7" x14ac:dyDescent="0.2">
      <c r="A107" s="176"/>
      <c r="B107" s="195"/>
      <c r="C107" s="195"/>
      <c r="D107" s="195"/>
      <c r="E107" s="195"/>
      <c r="F107" s="195"/>
      <c r="G107" s="195"/>
    </row>
    <row r="108" spans="1:7" x14ac:dyDescent="0.2">
      <c r="A108" s="168" t="s">
        <v>536</v>
      </c>
      <c r="B108" s="169">
        <v>0</v>
      </c>
      <c r="C108" s="169">
        <v>0</v>
      </c>
      <c r="D108" s="169">
        <v>0</v>
      </c>
      <c r="E108" s="169">
        <v>0</v>
      </c>
      <c r="F108" s="169">
        <v>0</v>
      </c>
      <c r="G108" s="169">
        <v>0</v>
      </c>
    </row>
    <row r="109" spans="1:7" x14ac:dyDescent="0.2">
      <c r="A109" s="176" t="s">
        <v>302</v>
      </c>
      <c r="B109" s="171">
        <v>0</v>
      </c>
      <c r="C109" s="171">
        <v>0</v>
      </c>
      <c r="D109" s="171">
        <v>0</v>
      </c>
      <c r="E109" s="171">
        <v>0</v>
      </c>
      <c r="F109" s="171">
        <v>0</v>
      </c>
      <c r="G109" s="171">
        <v>0</v>
      </c>
    </row>
    <row r="110" spans="1:7" x14ac:dyDescent="0.2">
      <c r="A110" s="176"/>
      <c r="B110" s="195"/>
      <c r="C110" s="195"/>
      <c r="D110" s="195"/>
      <c r="E110" s="195"/>
      <c r="F110" s="195"/>
      <c r="G110" s="195"/>
    </row>
    <row r="111" spans="1:7" x14ac:dyDescent="0.2">
      <c r="A111" s="168" t="s">
        <v>537</v>
      </c>
      <c r="B111" s="195"/>
      <c r="C111" s="195"/>
      <c r="D111" s="195"/>
      <c r="E111" s="195"/>
      <c r="F111" s="195"/>
      <c r="G111" s="195"/>
    </row>
    <row r="112" spans="1:7" x14ac:dyDescent="0.2">
      <c r="A112" s="176"/>
      <c r="B112" s="195"/>
      <c r="C112" s="195"/>
      <c r="D112" s="195"/>
      <c r="E112" s="195"/>
      <c r="F112" s="195"/>
      <c r="G112" s="195"/>
    </row>
    <row r="113" spans="1:7" x14ac:dyDescent="0.2">
      <c r="A113" s="175" t="s">
        <v>304</v>
      </c>
      <c r="B113" s="195"/>
      <c r="C113" s="195"/>
      <c r="D113" s="195"/>
      <c r="E113" s="195"/>
      <c r="F113" s="195"/>
      <c r="G113" s="195"/>
    </row>
    <row r="114" spans="1:7" ht="23.6" x14ac:dyDescent="0.2">
      <c r="A114" s="176" t="s">
        <v>538</v>
      </c>
      <c r="B114" s="171">
        <v>0</v>
      </c>
      <c r="C114" s="171">
        <v>0</v>
      </c>
      <c r="D114" s="171">
        <v>0</v>
      </c>
      <c r="E114" s="171">
        <v>0</v>
      </c>
      <c r="F114" s="171">
        <v>0</v>
      </c>
      <c r="G114" s="171">
        <v>0</v>
      </c>
    </row>
    <row r="115" spans="1:7" ht="23.6" x14ac:dyDescent="0.2">
      <c r="A115" s="176" t="s">
        <v>501</v>
      </c>
      <c r="B115" s="171">
        <v>0</v>
      </c>
      <c r="C115" s="171">
        <v>0</v>
      </c>
      <c r="D115" s="171">
        <v>0</v>
      </c>
      <c r="E115" s="171">
        <v>0</v>
      </c>
      <c r="F115" s="171">
        <v>0</v>
      </c>
      <c r="G115" s="171">
        <v>0</v>
      </c>
    </row>
    <row r="116" spans="1:7" x14ac:dyDescent="0.2">
      <c r="A116" s="175" t="s">
        <v>502</v>
      </c>
      <c r="B116" s="169">
        <v>0</v>
      </c>
      <c r="C116" s="169">
        <v>0</v>
      </c>
      <c r="D116" s="169">
        <v>0</v>
      </c>
      <c r="E116" s="169">
        <v>0</v>
      </c>
      <c r="F116" s="169">
        <v>0</v>
      </c>
      <c r="G116" s="169">
        <v>0</v>
      </c>
    </row>
    <row r="117" spans="1:7" ht="12.45" thickBot="1" x14ac:dyDescent="0.25">
      <c r="A117" s="196"/>
      <c r="B117" s="197"/>
      <c r="C117" s="197"/>
      <c r="D117" s="197"/>
      <c r="E117" s="197"/>
      <c r="F117" s="197"/>
      <c r="G117" s="197"/>
    </row>
    <row r="118" spans="1:7" s="198" customFormat="1" ht="11.3" customHeight="1" x14ac:dyDescent="0.15">
      <c r="A118" s="400" t="s">
        <v>539</v>
      </c>
      <c r="B118" s="400"/>
      <c r="C118" s="400"/>
      <c r="D118" s="400"/>
      <c r="E118" s="400"/>
      <c r="F118" s="400"/>
      <c r="G118" s="400"/>
    </row>
    <row r="119" spans="1:7" s="198" customFormat="1" ht="11.3" customHeight="1" thickBot="1" x14ac:dyDescent="0.2">
      <c r="A119" s="403" t="s">
        <v>540</v>
      </c>
      <c r="B119" s="403"/>
      <c r="C119" s="403"/>
      <c r="D119" s="403"/>
      <c r="E119" s="403"/>
      <c r="F119" s="403"/>
      <c r="G119" s="403"/>
    </row>
    <row r="120" spans="1:7" ht="20.3" customHeight="1" thickBot="1" x14ac:dyDescent="0.25">
      <c r="A120" s="199"/>
      <c r="B120" s="199"/>
      <c r="C120" s="199"/>
      <c r="D120" s="199"/>
      <c r="E120" s="199"/>
      <c r="F120" s="199"/>
      <c r="G120" s="199"/>
    </row>
    <row r="121" spans="1:7" x14ac:dyDescent="0.2">
      <c r="A121" s="404" t="s">
        <v>0</v>
      </c>
      <c r="B121" s="405"/>
      <c r="C121" s="405"/>
      <c r="D121" s="405"/>
      <c r="E121" s="405"/>
      <c r="F121" s="405"/>
      <c r="G121" s="406"/>
    </row>
    <row r="122" spans="1:7" x14ac:dyDescent="0.2">
      <c r="A122" s="407" t="s">
        <v>541</v>
      </c>
      <c r="B122" s="408"/>
      <c r="C122" s="408"/>
      <c r="D122" s="408"/>
      <c r="E122" s="408"/>
      <c r="F122" s="408"/>
      <c r="G122" s="409"/>
    </row>
    <row r="123" spans="1:7" ht="12.45" thickBot="1" x14ac:dyDescent="0.25">
      <c r="A123" s="410" t="s">
        <v>2</v>
      </c>
      <c r="B123" s="411"/>
      <c r="C123" s="411"/>
      <c r="D123" s="411"/>
      <c r="E123" s="411"/>
      <c r="F123" s="411"/>
      <c r="G123" s="412"/>
    </row>
    <row r="124" spans="1:7" ht="36" customHeight="1" thickBot="1" x14ac:dyDescent="0.25">
      <c r="A124" s="413" t="s">
        <v>470</v>
      </c>
      <c r="B124" s="191" t="s">
        <v>524</v>
      </c>
      <c r="C124" s="191" t="s">
        <v>525</v>
      </c>
      <c r="D124" s="191" t="s">
        <v>526</v>
      </c>
      <c r="E124" s="191" t="s">
        <v>527</v>
      </c>
      <c r="F124" s="191" t="s">
        <v>528</v>
      </c>
      <c r="G124" s="191" t="s">
        <v>529</v>
      </c>
    </row>
    <row r="125" spans="1:7" ht="12.45" thickBot="1" x14ac:dyDescent="0.25">
      <c r="A125" s="414"/>
      <c r="B125" s="192">
        <v>2016</v>
      </c>
      <c r="C125" s="192">
        <v>2017</v>
      </c>
      <c r="D125" s="192">
        <v>2018</v>
      </c>
      <c r="E125" s="192">
        <v>2019</v>
      </c>
      <c r="F125" s="192">
        <v>2020</v>
      </c>
      <c r="G125" s="192">
        <v>2021</v>
      </c>
    </row>
    <row r="126" spans="1:7" ht="15.05" customHeight="1" x14ac:dyDescent="0.2">
      <c r="A126" s="415" t="s">
        <v>508</v>
      </c>
      <c r="B126" s="200"/>
      <c r="C126" s="200"/>
      <c r="D126" s="200"/>
      <c r="E126" s="200"/>
      <c r="F126" s="200"/>
      <c r="G126" s="200"/>
    </row>
    <row r="127" spans="1:7" ht="15.05" customHeight="1" x14ac:dyDescent="0.2">
      <c r="A127" s="416"/>
      <c r="B127" s="201">
        <v>0</v>
      </c>
      <c r="C127" s="201">
        <v>0</v>
      </c>
      <c r="D127" s="201">
        <v>0</v>
      </c>
      <c r="E127" s="201">
        <v>0</v>
      </c>
      <c r="F127" s="201">
        <v>0</v>
      </c>
      <c r="G127" s="201">
        <v>0</v>
      </c>
    </row>
    <row r="128" spans="1:7" x14ac:dyDescent="0.2">
      <c r="A128" s="202" t="s">
        <v>509</v>
      </c>
      <c r="B128" s="203">
        <v>0</v>
      </c>
      <c r="C128" s="203">
        <v>0</v>
      </c>
      <c r="D128" s="203">
        <v>0</v>
      </c>
      <c r="E128" s="203">
        <v>0</v>
      </c>
      <c r="F128" s="203">
        <v>0</v>
      </c>
      <c r="G128" s="203">
        <v>0</v>
      </c>
    </row>
    <row r="129" spans="1:7" x14ac:dyDescent="0.2">
      <c r="A129" s="202" t="s">
        <v>510</v>
      </c>
      <c r="B129" s="203">
        <v>0</v>
      </c>
      <c r="C129" s="203">
        <v>0</v>
      </c>
      <c r="D129" s="203">
        <v>0</v>
      </c>
      <c r="E129" s="203">
        <v>0</v>
      </c>
      <c r="F129" s="203">
        <v>0</v>
      </c>
      <c r="G129" s="203">
        <v>0</v>
      </c>
    </row>
    <row r="130" spans="1:7" x14ac:dyDescent="0.2">
      <c r="A130" s="202" t="s">
        <v>511</v>
      </c>
      <c r="B130" s="203">
        <v>0</v>
      </c>
      <c r="C130" s="203">
        <v>0</v>
      </c>
      <c r="D130" s="203">
        <v>0</v>
      </c>
      <c r="E130" s="203">
        <v>0</v>
      </c>
      <c r="F130" s="203">
        <v>0</v>
      </c>
      <c r="G130" s="203">
        <v>0</v>
      </c>
    </row>
    <row r="131" spans="1:7" x14ac:dyDescent="0.2">
      <c r="A131" s="202" t="s">
        <v>512</v>
      </c>
      <c r="B131" s="203">
        <v>0</v>
      </c>
      <c r="C131" s="203">
        <v>0</v>
      </c>
      <c r="D131" s="203">
        <v>0</v>
      </c>
      <c r="E131" s="203">
        <v>0</v>
      </c>
      <c r="F131" s="203">
        <v>0</v>
      </c>
      <c r="G131" s="203">
        <v>0</v>
      </c>
    </row>
    <row r="132" spans="1:7" x14ac:dyDescent="0.2">
      <c r="A132" s="202" t="s">
        <v>513</v>
      </c>
      <c r="B132" s="203">
        <v>0</v>
      </c>
      <c r="C132" s="203">
        <v>0</v>
      </c>
      <c r="D132" s="203">
        <v>0</v>
      </c>
      <c r="E132" s="203">
        <v>0</v>
      </c>
      <c r="F132" s="203">
        <v>0</v>
      </c>
      <c r="G132" s="203">
        <v>0</v>
      </c>
    </row>
    <row r="133" spans="1:7" x14ac:dyDescent="0.2">
      <c r="A133" s="202" t="s">
        <v>514</v>
      </c>
      <c r="B133" s="203">
        <v>0</v>
      </c>
      <c r="C133" s="203">
        <v>0</v>
      </c>
      <c r="D133" s="203">
        <v>0</v>
      </c>
      <c r="E133" s="203">
        <v>0</v>
      </c>
      <c r="F133" s="203">
        <v>0</v>
      </c>
      <c r="G133" s="203">
        <v>0</v>
      </c>
    </row>
    <row r="134" spans="1:7" x14ac:dyDescent="0.2">
      <c r="A134" s="202" t="s">
        <v>515</v>
      </c>
      <c r="B134" s="203">
        <v>0</v>
      </c>
      <c r="C134" s="203">
        <v>0</v>
      </c>
      <c r="D134" s="203">
        <v>0</v>
      </c>
      <c r="E134" s="203">
        <v>0</v>
      </c>
      <c r="F134" s="203">
        <v>0</v>
      </c>
      <c r="G134" s="203">
        <v>0</v>
      </c>
    </row>
    <row r="135" spans="1:7" x14ac:dyDescent="0.2">
      <c r="A135" s="202" t="s">
        <v>516</v>
      </c>
      <c r="B135" s="203">
        <v>0</v>
      </c>
      <c r="C135" s="203">
        <v>0</v>
      </c>
      <c r="D135" s="203">
        <v>0</v>
      </c>
      <c r="E135" s="203">
        <v>0</v>
      </c>
      <c r="F135" s="203">
        <v>0</v>
      </c>
      <c r="G135" s="203">
        <v>0</v>
      </c>
    </row>
    <row r="136" spans="1:7" x14ac:dyDescent="0.2">
      <c r="A136" s="202" t="s">
        <v>517</v>
      </c>
      <c r="B136" s="203">
        <v>0</v>
      </c>
      <c r="C136" s="203">
        <v>0</v>
      </c>
      <c r="D136" s="203">
        <v>0</v>
      </c>
      <c r="E136" s="203">
        <v>0</v>
      </c>
      <c r="F136" s="203">
        <v>0</v>
      </c>
      <c r="G136" s="203">
        <v>0</v>
      </c>
    </row>
    <row r="137" spans="1:7" x14ac:dyDescent="0.2">
      <c r="A137" s="202"/>
      <c r="B137" s="204"/>
      <c r="C137" s="204"/>
      <c r="D137" s="204"/>
      <c r="E137" s="204"/>
      <c r="F137" s="204"/>
      <c r="G137" s="204"/>
    </row>
    <row r="138" spans="1:7" x14ac:dyDescent="0.2">
      <c r="A138" s="205" t="s">
        <v>518</v>
      </c>
      <c r="B138" s="201">
        <v>0</v>
      </c>
      <c r="C138" s="201">
        <v>0</v>
      </c>
      <c r="D138" s="201">
        <v>0</v>
      </c>
      <c r="E138" s="201">
        <v>0</v>
      </c>
      <c r="F138" s="201">
        <v>0</v>
      </c>
      <c r="G138" s="201">
        <v>0</v>
      </c>
    </row>
    <row r="139" spans="1:7" x14ac:dyDescent="0.2">
      <c r="A139" s="202" t="s">
        <v>509</v>
      </c>
      <c r="B139" s="203">
        <v>0</v>
      </c>
      <c r="C139" s="203">
        <v>0</v>
      </c>
      <c r="D139" s="203">
        <v>0</v>
      </c>
      <c r="E139" s="203">
        <v>0</v>
      </c>
      <c r="F139" s="203">
        <v>0</v>
      </c>
      <c r="G139" s="203">
        <v>0</v>
      </c>
    </row>
    <row r="140" spans="1:7" x14ac:dyDescent="0.2">
      <c r="A140" s="202" t="s">
        <v>510</v>
      </c>
      <c r="B140" s="203">
        <v>0</v>
      </c>
      <c r="C140" s="203">
        <v>0</v>
      </c>
      <c r="D140" s="203">
        <v>0</v>
      </c>
      <c r="E140" s="203">
        <v>0</v>
      </c>
      <c r="F140" s="203">
        <v>0</v>
      </c>
      <c r="G140" s="203">
        <v>0</v>
      </c>
    </row>
    <row r="141" spans="1:7" x14ac:dyDescent="0.2">
      <c r="A141" s="202" t="s">
        <v>511</v>
      </c>
      <c r="B141" s="203">
        <v>0</v>
      </c>
      <c r="C141" s="203">
        <v>0</v>
      </c>
      <c r="D141" s="203">
        <v>0</v>
      </c>
      <c r="E141" s="203">
        <v>0</v>
      </c>
      <c r="F141" s="203">
        <v>0</v>
      </c>
      <c r="G141" s="203">
        <v>0</v>
      </c>
    </row>
    <row r="142" spans="1:7" x14ac:dyDescent="0.2">
      <c r="A142" s="202" t="s">
        <v>512</v>
      </c>
      <c r="B142" s="203">
        <v>0</v>
      </c>
      <c r="C142" s="203">
        <v>0</v>
      </c>
      <c r="D142" s="203">
        <v>0</v>
      </c>
      <c r="E142" s="203">
        <v>0</v>
      </c>
      <c r="F142" s="203">
        <v>0</v>
      </c>
      <c r="G142" s="203">
        <v>0</v>
      </c>
    </row>
    <row r="143" spans="1:7" x14ac:dyDescent="0.2">
      <c r="A143" s="202" t="s">
        <v>513</v>
      </c>
      <c r="B143" s="203">
        <v>0</v>
      </c>
      <c r="C143" s="203">
        <v>0</v>
      </c>
      <c r="D143" s="203">
        <v>0</v>
      </c>
      <c r="E143" s="203">
        <v>0</v>
      </c>
      <c r="F143" s="203">
        <v>0</v>
      </c>
      <c r="G143" s="203">
        <v>0</v>
      </c>
    </row>
    <row r="144" spans="1:7" x14ac:dyDescent="0.2">
      <c r="A144" s="202" t="s">
        <v>514</v>
      </c>
      <c r="B144" s="203">
        <v>0</v>
      </c>
      <c r="C144" s="203">
        <v>0</v>
      </c>
      <c r="D144" s="203">
        <v>0</v>
      </c>
      <c r="E144" s="203">
        <v>0</v>
      </c>
      <c r="F144" s="203">
        <v>0</v>
      </c>
      <c r="G144" s="203">
        <v>0</v>
      </c>
    </row>
    <row r="145" spans="1:7" x14ac:dyDescent="0.2">
      <c r="A145" s="202" t="s">
        <v>515</v>
      </c>
      <c r="B145" s="203">
        <v>0</v>
      </c>
      <c r="C145" s="203">
        <v>0</v>
      </c>
      <c r="D145" s="203">
        <v>0</v>
      </c>
      <c r="E145" s="203">
        <v>0</v>
      </c>
      <c r="F145" s="203">
        <v>0</v>
      </c>
      <c r="G145" s="203">
        <v>0</v>
      </c>
    </row>
    <row r="146" spans="1:7" x14ac:dyDescent="0.2">
      <c r="A146" s="202" t="s">
        <v>520</v>
      </c>
      <c r="B146" s="203">
        <v>0</v>
      </c>
      <c r="C146" s="203">
        <v>0</v>
      </c>
      <c r="D146" s="203">
        <v>0</v>
      </c>
      <c r="E146" s="203">
        <v>0</v>
      </c>
      <c r="F146" s="203">
        <v>0</v>
      </c>
      <c r="G146" s="203">
        <v>0</v>
      </c>
    </row>
    <row r="147" spans="1:7" x14ac:dyDescent="0.2">
      <c r="A147" s="202" t="s">
        <v>517</v>
      </c>
      <c r="B147" s="203">
        <v>0</v>
      </c>
      <c r="C147" s="203">
        <v>0</v>
      </c>
      <c r="D147" s="203">
        <v>0</v>
      </c>
      <c r="E147" s="203">
        <v>0</v>
      </c>
      <c r="F147" s="203">
        <v>0</v>
      </c>
      <c r="G147" s="203">
        <v>0</v>
      </c>
    </row>
    <row r="148" spans="1:7" x14ac:dyDescent="0.2">
      <c r="A148" s="202"/>
      <c r="B148" s="204"/>
      <c r="C148" s="204"/>
      <c r="D148" s="204"/>
      <c r="E148" s="204"/>
      <c r="F148" s="204"/>
      <c r="G148" s="204"/>
    </row>
    <row r="149" spans="1:7" x14ac:dyDescent="0.2">
      <c r="A149" s="205" t="s">
        <v>542</v>
      </c>
      <c r="B149" s="201">
        <v>0</v>
      </c>
      <c r="C149" s="201">
        <v>0</v>
      </c>
      <c r="D149" s="201">
        <v>0</v>
      </c>
      <c r="E149" s="201">
        <v>0</v>
      </c>
      <c r="F149" s="201">
        <v>0</v>
      </c>
      <c r="G149" s="201">
        <v>0</v>
      </c>
    </row>
    <row r="150" spans="1:7" ht="12.45" thickBot="1" x14ac:dyDescent="0.25">
      <c r="A150" s="206"/>
      <c r="B150" s="207"/>
      <c r="C150" s="207"/>
      <c r="D150" s="207"/>
      <c r="E150" s="207"/>
      <c r="F150" s="207"/>
      <c r="G150" s="207"/>
    </row>
    <row r="151" spans="1:7" s="198" customFormat="1" ht="11.3" customHeight="1" x14ac:dyDescent="0.15">
      <c r="A151" s="400" t="s">
        <v>543</v>
      </c>
      <c r="B151" s="400"/>
      <c r="C151" s="400"/>
      <c r="D151" s="400"/>
      <c r="E151" s="400"/>
      <c r="F151" s="400"/>
      <c r="G151" s="400"/>
    </row>
    <row r="152" spans="1:7" s="198" customFormat="1" ht="11.3" customHeight="1" x14ac:dyDescent="0.15">
      <c r="A152" s="401" t="s">
        <v>544</v>
      </c>
      <c r="B152" s="401"/>
      <c r="C152" s="401"/>
      <c r="D152" s="401"/>
      <c r="E152" s="401"/>
      <c r="F152" s="401"/>
      <c r="G152" s="401"/>
    </row>
    <row r="153" spans="1:7" s="198" customFormat="1" ht="2.95" customHeight="1" x14ac:dyDescent="0.15">
      <c r="A153" s="199"/>
      <c r="B153" s="199"/>
      <c r="C153" s="199"/>
      <c r="D153" s="199"/>
      <c r="E153" s="199"/>
      <c r="F153" s="199"/>
      <c r="G153" s="199"/>
    </row>
    <row r="154" spans="1:7" ht="24.05" customHeight="1" x14ac:dyDescent="0.2">
      <c r="A154" s="402" t="s">
        <v>522</v>
      </c>
      <c r="B154" s="402"/>
      <c r="C154" s="402"/>
      <c r="D154" s="402"/>
      <c r="E154" s="402"/>
      <c r="F154" s="402"/>
      <c r="G154" s="402"/>
    </row>
    <row r="155" spans="1:7" s="209" customFormat="1" ht="11.95" customHeight="1" x14ac:dyDescent="0.15">
      <c r="A155" s="208"/>
      <c r="B155" s="208"/>
      <c r="C155" s="208"/>
      <c r="D155" s="208"/>
      <c r="E155" s="208"/>
      <c r="F155" s="208"/>
      <c r="G155" s="208"/>
    </row>
  </sheetData>
  <mergeCells count="34">
    <mergeCell ref="A1:G1"/>
    <mergeCell ref="A2:G2"/>
    <mergeCell ref="A3:G3"/>
    <mergeCell ref="A4:G4"/>
    <mergeCell ref="A5:A7"/>
    <mergeCell ref="C5:C6"/>
    <mergeCell ref="D5:D6"/>
    <mergeCell ref="E5:E6"/>
    <mergeCell ref="F5:F6"/>
    <mergeCell ref="G5:G6"/>
    <mergeCell ref="A118:G118"/>
    <mergeCell ref="A42:G42"/>
    <mergeCell ref="A43:G43"/>
    <mergeCell ref="A44:G44"/>
    <mergeCell ref="A45:G45"/>
    <mergeCell ref="C46:C47"/>
    <mergeCell ref="D46:D47"/>
    <mergeCell ref="E46:E47"/>
    <mergeCell ref="F46:F47"/>
    <mergeCell ref="G46:G47"/>
    <mergeCell ref="A73:G73"/>
    <mergeCell ref="A81:G81"/>
    <mergeCell ref="A82:G82"/>
    <mergeCell ref="A83:G83"/>
    <mergeCell ref="A84:A85"/>
    <mergeCell ref="A151:G151"/>
    <mergeCell ref="A152:G152"/>
    <mergeCell ref="A154:G154"/>
    <mergeCell ref="A119:G119"/>
    <mergeCell ref="A121:G121"/>
    <mergeCell ref="A122:G122"/>
    <mergeCell ref="A123:G123"/>
    <mergeCell ref="A124:A125"/>
    <mergeCell ref="A126:A12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election activeCell="A6" sqref="A6:F6"/>
    </sheetView>
  </sheetViews>
  <sheetFormatPr baseColWidth="10" defaultColWidth="11.44140625" defaultRowHeight="11.8" x14ac:dyDescent="0.2"/>
  <cols>
    <col min="1" max="1" width="50.33203125" style="163" customWidth="1"/>
    <col min="2" max="6" width="12.33203125" style="163" customWidth="1"/>
    <col min="7" max="7" width="13.6640625" style="163" customWidth="1"/>
    <col min="8" max="16384" width="11.44140625" style="163"/>
  </cols>
  <sheetData>
    <row r="1" spans="1:6" ht="2.95" customHeight="1" x14ac:dyDescent="0.2">
      <c r="A1" s="423"/>
      <c r="B1" s="424"/>
      <c r="C1" s="424"/>
      <c r="D1" s="424"/>
      <c r="E1" s="424"/>
      <c r="F1" s="425"/>
    </row>
    <row r="2" spans="1:6" x14ac:dyDescent="0.2">
      <c r="A2" s="426"/>
      <c r="B2" s="427"/>
      <c r="C2" s="427"/>
      <c r="D2" s="427"/>
      <c r="E2" s="427"/>
      <c r="F2" s="428"/>
    </row>
    <row r="3" spans="1:6" x14ac:dyDescent="0.2">
      <c r="A3" s="429" t="s">
        <v>0</v>
      </c>
      <c r="B3" s="430"/>
      <c r="C3" s="430"/>
      <c r="D3" s="430"/>
      <c r="E3" s="430"/>
      <c r="F3" s="431"/>
    </row>
    <row r="4" spans="1:6" x14ac:dyDescent="0.2">
      <c r="A4" s="429" t="s">
        <v>545</v>
      </c>
      <c r="B4" s="430"/>
      <c r="C4" s="430"/>
      <c r="D4" s="430"/>
      <c r="E4" s="430"/>
      <c r="F4" s="431"/>
    </row>
    <row r="5" spans="1:6" x14ac:dyDescent="0.2">
      <c r="A5" s="429" t="s">
        <v>594</v>
      </c>
      <c r="B5" s="430"/>
      <c r="C5" s="430"/>
      <c r="D5" s="430"/>
      <c r="E5" s="430"/>
      <c r="F5" s="431"/>
    </row>
    <row r="6" spans="1:6" ht="6.05" customHeight="1" thickBot="1" x14ac:dyDescent="0.25">
      <c r="A6" s="432"/>
      <c r="B6" s="433"/>
      <c r="C6" s="433"/>
      <c r="D6" s="433"/>
      <c r="E6" s="433"/>
      <c r="F6" s="434"/>
    </row>
    <row r="7" spans="1:6" ht="34.549999999999997" customHeight="1" thickBot="1" x14ac:dyDescent="0.25">
      <c r="A7" s="211"/>
      <c r="B7" s="212" t="s">
        <v>546</v>
      </c>
      <c r="C7" s="213" t="s">
        <v>547</v>
      </c>
      <c r="D7" s="212" t="s">
        <v>548</v>
      </c>
      <c r="E7" s="212" t="s">
        <v>549</v>
      </c>
      <c r="F7" s="212" t="s">
        <v>550</v>
      </c>
    </row>
    <row r="8" spans="1:6" x14ac:dyDescent="0.2">
      <c r="A8" s="214" t="s">
        <v>551</v>
      </c>
      <c r="B8" s="215"/>
      <c r="C8" s="216"/>
      <c r="D8" s="216"/>
      <c r="E8" s="216"/>
      <c r="F8" s="216"/>
    </row>
    <row r="9" spans="1:6" ht="23.25" customHeight="1" x14ac:dyDescent="0.2">
      <c r="A9" s="217" t="s">
        <v>552</v>
      </c>
      <c r="B9" s="218" t="s">
        <v>553</v>
      </c>
      <c r="C9" s="219" t="s">
        <v>554</v>
      </c>
      <c r="D9" s="219" t="s">
        <v>554</v>
      </c>
      <c r="E9" s="219" t="s">
        <v>554</v>
      </c>
      <c r="F9" s="219" t="s">
        <v>554</v>
      </c>
    </row>
    <row r="10" spans="1:6" x14ac:dyDescent="0.2">
      <c r="A10" s="220" t="s">
        <v>555</v>
      </c>
      <c r="B10" s="218" t="s">
        <v>553</v>
      </c>
      <c r="C10" s="219" t="s">
        <v>554</v>
      </c>
      <c r="D10" s="219" t="s">
        <v>554</v>
      </c>
      <c r="E10" s="219" t="s">
        <v>554</v>
      </c>
      <c r="F10" s="219" t="s">
        <v>554</v>
      </c>
    </row>
    <row r="11" spans="1:6" x14ac:dyDescent="0.2">
      <c r="A11" s="214"/>
      <c r="B11" s="221"/>
      <c r="C11" s="219"/>
      <c r="D11" s="219"/>
      <c r="E11" s="219"/>
      <c r="F11" s="219"/>
    </row>
    <row r="12" spans="1:6" x14ac:dyDescent="0.2">
      <c r="A12" s="214" t="s">
        <v>556</v>
      </c>
      <c r="B12" s="221"/>
      <c r="C12" s="222"/>
      <c r="D12" s="222"/>
      <c r="E12" s="222"/>
      <c r="F12" s="222"/>
    </row>
    <row r="13" spans="1:6" x14ac:dyDescent="0.2">
      <c r="A13" s="220" t="s">
        <v>557</v>
      </c>
      <c r="B13" s="221">
        <v>0</v>
      </c>
      <c r="C13" s="222">
        <v>0</v>
      </c>
      <c r="D13" s="222">
        <v>0</v>
      </c>
      <c r="E13" s="222">
        <v>0</v>
      </c>
      <c r="F13" s="222">
        <v>0</v>
      </c>
    </row>
    <row r="14" spans="1:6" x14ac:dyDescent="0.2">
      <c r="A14" s="223" t="s">
        <v>558</v>
      </c>
      <c r="B14" s="221">
        <v>0</v>
      </c>
      <c r="C14" s="222">
        <v>0</v>
      </c>
      <c r="D14" s="222">
        <v>0</v>
      </c>
      <c r="E14" s="222">
        <v>0</v>
      </c>
      <c r="F14" s="222">
        <v>0</v>
      </c>
    </row>
    <row r="15" spans="1:6" x14ac:dyDescent="0.2">
      <c r="A15" s="223" t="s">
        <v>559</v>
      </c>
      <c r="B15" s="221">
        <v>0</v>
      </c>
      <c r="C15" s="222">
        <v>0</v>
      </c>
      <c r="D15" s="222">
        <v>0</v>
      </c>
      <c r="E15" s="222">
        <v>0</v>
      </c>
      <c r="F15" s="222">
        <v>0</v>
      </c>
    </row>
    <row r="16" spans="1:6" x14ac:dyDescent="0.2">
      <c r="A16" s="223" t="s">
        <v>560</v>
      </c>
      <c r="B16" s="221">
        <v>0</v>
      </c>
      <c r="C16" s="222">
        <v>0</v>
      </c>
      <c r="D16" s="222">
        <v>0</v>
      </c>
      <c r="E16" s="222">
        <v>0</v>
      </c>
      <c r="F16" s="222">
        <v>0</v>
      </c>
    </row>
    <row r="17" spans="1:6" x14ac:dyDescent="0.2">
      <c r="A17" s="220" t="s">
        <v>561</v>
      </c>
      <c r="B17" s="221">
        <v>0</v>
      </c>
      <c r="C17" s="222">
        <v>0</v>
      </c>
      <c r="D17" s="222">
        <v>0</v>
      </c>
      <c r="E17" s="222">
        <v>0</v>
      </c>
      <c r="F17" s="222">
        <v>0</v>
      </c>
    </row>
    <row r="18" spans="1:6" x14ac:dyDescent="0.2">
      <c r="A18" s="223" t="s">
        <v>558</v>
      </c>
      <c r="B18" s="221">
        <v>0</v>
      </c>
      <c r="C18" s="222">
        <v>0</v>
      </c>
      <c r="D18" s="222">
        <v>0</v>
      </c>
      <c r="E18" s="222">
        <v>0</v>
      </c>
      <c r="F18" s="222">
        <v>0</v>
      </c>
    </row>
    <row r="19" spans="1:6" x14ac:dyDescent="0.2">
      <c r="A19" s="223" t="s">
        <v>559</v>
      </c>
      <c r="B19" s="221">
        <v>0</v>
      </c>
      <c r="C19" s="222">
        <v>0</v>
      </c>
      <c r="D19" s="222">
        <v>0</v>
      </c>
      <c r="E19" s="222">
        <v>0</v>
      </c>
      <c r="F19" s="222">
        <v>0</v>
      </c>
    </row>
    <row r="20" spans="1:6" x14ac:dyDescent="0.2">
      <c r="A20" s="223" t="s">
        <v>560</v>
      </c>
      <c r="B20" s="221">
        <v>0</v>
      </c>
      <c r="C20" s="222">
        <v>0</v>
      </c>
      <c r="D20" s="222">
        <v>0</v>
      </c>
      <c r="E20" s="222">
        <v>0</v>
      </c>
      <c r="F20" s="222">
        <v>0</v>
      </c>
    </row>
    <row r="21" spans="1:6" x14ac:dyDescent="0.2">
      <c r="A21" s="220" t="s">
        <v>562</v>
      </c>
      <c r="B21" s="221">
        <v>0</v>
      </c>
      <c r="C21" s="222">
        <v>0</v>
      </c>
      <c r="D21" s="222">
        <v>0</v>
      </c>
      <c r="E21" s="222">
        <v>0</v>
      </c>
      <c r="F21" s="222">
        <v>0</v>
      </c>
    </row>
    <row r="22" spans="1:6" x14ac:dyDescent="0.2">
      <c r="A22" s="220" t="s">
        <v>563</v>
      </c>
      <c r="B22" s="221">
        <v>0</v>
      </c>
      <c r="C22" s="222">
        <v>0</v>
      </c>
      <c r="D22" s="222">
        <v>0</v>
      </c>
      <c r="E22" s="222">
        <v>0</v>
      </c>
      <c r="F22" s="222">
        <v>0</v>
      </c>
    </row>
    <row r="23" spans="1:6" x14ac:dyDescent="0.2">
      <c r="A23" s="220" t="s">
        <v>564</v>
      </c>
      <c r="B23" s="221">
        <v>0</v>
      </c>
      <c r="C23" s="222">
        <v>0</v>
      </c>
      <c r="D23" s="222">
        <v>0</v>
      </c>
      <c r="E23" s="222">
        <v>0</v>
      </c>
      <c r="F23" s="222">
        <v>0</v>
      </c>
    </row>
    <row r="24" spans="1:6" x14ac:dyDescent="0.2">
      <c r="A24" s="220" t="s">
        <v>565</v>
      </c>
      <c r="B24" s="221">
        <v>0</v>
      </c>
      <c r="C24" s="222">
        <v>0</v>
      </c>
      <c r="D24" s="222">
        <v>0</v>
      </c>
      <c r="E24" s="222">
        <v>0</v>
      </c>
      <c r="F24" s="222">
        <v>0</v>
      </c>
    </row>
    <row r="25" spans="1:6" x14ac:dyDescent="0.2">
      <c r="A25" s="220" t="s">
        <v>566</v>
      </c>
      <c r="B25" s="224">
        <v>0</v>
      </c>
      <c r="C25" s="225">
        <v>0</v>
      </c>
      <c r="D25" s="225">
        <v>0</v>
      </c>
      <c r="E25" s="225">
        <v>0</v>
      </c>
      <c r="F25" s="225">
        <v>0</v>
      </c>
    </row>
    <row r="26" spans="1:6" x14ac:dyDescent="0.2">
      <c r="A26" s="220" t="s">
        <v>567</v>
      </c>
      <c r="B26" s="224">
        <v>0</v>
      </c>
      <c r="C26" s="225">
        <v>0</v>
      </c>
      <c r="D26" s="225">
        <v>0</v>
      </c>
      <c r="E26" s="225">
        <v>0</v>
      </c>
      <c r="F26" s="225">
        <v>0</v>
      </c>
    </row>
    <row r="27" spans="1:6" x14ac:dyDescent="0.2">
      <c r="A27" s="220" t="s">
        <v>568</v>
      </c>
      <c r="B27" s="221">
        <v>0</v>
      </c>
      <c r="C27" s="222">
        <v>0</v>
      </c>
      <c r="D27" s="222">
        <v>0</v>
      </c>
      <c r="E27" s="222">
        <v>0</v>
      </c>
      <c r="F27" s="222">
        <v>0</v>
      </c>
    </row>
    <row r="28" spans="1:6" x14ac:dyDescent="0.2">
      <c r="A28" s="220" t="s">
        <v>569</v>
      </c>
      <c r="B28" s="221">
        <v>0</v>
      </c>
      <c r="C28" s="222">
        <v>0</v>
      </c>
      <c r="D28" s="222">
        <v>0</v>
      </c>
      <c r="E28" s="222">
        <v>0</v>
      </c>
      <c r="F28" s="222">
        <v>0</v>
      </c>
    </row>
    <row r="29" spans="1:6" x14ac:dyDescent="0.2">
      <c r="A29" s="214"/>
      <c r="B29" s="226"/>
      <c r="C29" s="227"/>
      <c r="D29" s="227"/>
      <c r="E29" s="227"/>
      <c r="F29" s="227"/>
    </row>
    <row r="30" spans="1:6" x14ac:dyDescent="0.2">
      <c r="A30" s="228" t="s">
        <v>570</v>
      </c>
      <c r="B30" s="215"/>
      <c r="C30" s="216"/>
      <c r="D30" s="216"/>
      <c r="E30" s="216"/>
      <c r="F30" s="216"/>
    </row>
    <row r="31" spans="1:6" x14ac:dyDescent="0.2">
      <c r="A31" s="220" t="s">
        <v>571</v>
      </c>
      <c r="B31" s="229">
        <v>0</v>
      </c>
      <c r="C31" s="230">
        <v>0</v>
      </c>
      <c r="D31" s="230">
        <v>0</v>
      </c>
      <c r="E31" s="230">
        <v>0</v>
      </c>
      <c r="F31" s="230">
        <v>0</v>
      </c>
    </row>
    <row r="32" spans="1:6" x14ac:dyDescent="0.2">
      <c r="A32" s="214"/>
      <c r="B32" s="231"/>
      <c r="C32" s="232"/>
      <c r="D32" s="232"/>
      <c r="E32" s="232"/>
      <c r="F32" s="232"/>
    </row>
    <row r="33" spans="1:6" x14ac:dyDescent="0.2">
      <c r="A33" s="228" t="s">
        <v>572</v>
      </c>
      <c r="B33" s="233"/>
      <c r="C33" s="234"/>
      <c r="D33" s="234"/>
      <c r="E33" s="234"/>
      <c r="F33" s="234"/>
    </row>
    <row r="34" spans="1:6" x14ac:dyDescent="0.2">
      <c r="A34" s="220" t="s">
        <v>557</v>
      </c>
      <c r="B34" s="229">
        <v>0</v>
      </c>
      <c r="C34" s="230">
        <v>0</v>
      </c>
      <c r="D34" s="230">
        <v>0</v>
      </c>
      <c r="E34" s="230">
        <v>0</v>
      </c>
      <c r="F34" s="230">
        <v>0</v>
      </c>
    </row>
    <row r="35" spans="1:6" x14ac:dyDescent="0.2">
      <c r="A35" s="220" t="s">
        <v>561</v>
      </c>
      <c r="B35" s="229">
        <v>0</v>
      </c>
      <c r="C35" s="230">
        <v>0</v>
      </c>
      <c r="D35" s="230">
        <v>0</v>
      </c>
      <c r="E35" s="230">
        <v>0</v>
      </c>
      <c r="F35" s="230">
        <v>0</v>
      </c>
    </row>
    <row r="36" spans="1:6" x14ac:dyDescent="0.2">
      <c r="A36" s="220" t="s">
        <v>573</v>
      </c>
      <c r="B36" s="229">
        <v>0</v>
      </c>
      <c r="C36" s="230">
        <v>0</v>
      </c>
      <c r="D36" s="230">
        <v>0</v>
      </c>
      <c r="E36" s="230">
        <v>0</v>
      </c>
      <c r="F36" s="230">
        <v>0</v>
      </c>
    </row>
    <row r="37" spans="1:6" x14ac:dyDescent="0.2">
      <c r="A37" s="214"/>
      <c r="B37" s="231"/>
      <c r="C37" s="232"/>
      <c r="D37" s="232"/>
      <c r="E37" s="232"/>
      <c r="F37" s="232"/>
    </row>
    <row r="38" spans="1:6" x14ac:dyDescent="0.2">
      <c r="A38" s="228" t="s">
        <v>574</v>
      </c>
      <c r="B38" s="233"/>
      <c r="C38" s="234"/>
      <c r="D38" s="234"/>
      <c r="E38" s="234"/>
      <c r="F38" s="234"/>
    </row>
    <row r="39" spans="1:6" x14ac:dyDescent="0.2">
      <c r="A39" s="220" t="s">
        <v>575</v>
      </c>
      <c r="B39" s="229">
        <v>0</v>
      </c>
      <c r="C39" s="230">
        <v>0</v>
      </c>
      <c r="D39" s="230">
        <v>0</v>
      </c>
      <c r="E39" s="230">
        <v>0</v>
      </c>
      <c r="F39" s="230">
        <v>0</v>
      </c>
    </row>
    <row r="40" spans="1:6" x14ac:dyDescent="0.2">
      <c r="A40" s="220" t="s">
        <v>576</v>
      </c>
      <c r="B40" s="229">
        <v>0</v>
      </c>
      <c r="C40" s="230">
        <v>0</v>
      </c>
      <c r="D40" s="230">
        <v>0</v>
      </c>
      <c r="E40" s="230">
        <v>0</v>
      </c>
      <c r="F40" s="230">
        <v>0</v>
      </c>
    </row>
    <row r="41" spans="1:6" x14ac:dyDescent="0.2">
      <c r="A41" s="220" t="s">
        <v>577</v>
      </c>
      <c r="B41" s="229">
        <v>0</v>
      </c>
      <c r="C41" s="230">
        <v>0</v>
      </c>
      <c r="D41" s="230">
        <v>0</v>
      </c>
      <c r="E41" s="230">
        <v>0</v>
      </c>
      <c r="F41" s="230">
        <v>0</v>
      </c>
    </row>
    <row r="42" spans="1:6" x14ac:dyDescent="0.2">
      <c r="A42" s="214"/>
      <c r="B42" s="231"/>
      <c r="C42" s="232"/>
      <c r="D42" s="232"/>
      <c r="E42" s="232"/>
      <c r="F42" s="232"/>
    </row>
    <row r="43" spans="1:6" x14ac:dyDescent="0.2">
      <c r="A43" s="214" t="s">
        <v>578</v>
      </c>
      <c r="B43" s="229">
        <v>0</v>
      </c>
      <c r="C43" s="230">
        <v>0</v>
      </c>
      <c r="D43" s="230">
        <v>0</v>
      </c>
      <c r="E43" s="230">
        <v>0</v>
      </c>
      <c r="F43" s="230">
        <v>0</v>
      </c>
    </row>
    <row r="44" spans="1:6" x14ac:dyDescent="0.2">
      <c r="A44" s="214"/>
      <c r="B44" s="231"/>
      <c r="C44" s="232"/>
      <c r="D44" s="232"/>
      <c r="E44" s="232"/>
      <c r="F44" s="232"/>
    </row>
    <row r="45" spans="1:6" x14ac:dyDescent="0.2">
      <c r="A45" s="214" t="s">
        <v>579</v>
      </c>
      <c r="B45" s="233"/>
      <c r="C45" s="234"/>
      <c r="D45" s="234"/>
      <c r="E45" s="234"/>
      <c r="F45" s="234"/>
    </row>
    <row r="46" spans="1:6" x14ac:dyDescent="0.2">
      <c r="A46" s="220" t="s">
        <v>580</v>
      </c>
      <c r="B46" s="229">
        <v>0</v>
      </c>
      <c r="C46" s="230">
        <v>0</v>
      </c>
      <c r="D46" s="230">
        <v>0</v>
      </c>
      <c r="E46" s="230">
        <v>0</v>
      </c>
      <c r="F46" s="230">
        <v>0</v>
      </c>
    </row>
    <row r="47" spans="1:6" x14ac:dyDescent="0.2">
      <c r="A47" s="220" t="s">
        <v>581</v>
      </c>
      <c r="B47" s="229">
        <v>0</v>
      </c>
      <c r="C47" s="230">
        <v>0</v>
      </c>
      <c r="D47" s="230">
        <v>0</v>
      </c>
      <c r="E47" s="230">
        <v>0</v>
      </c>
      <c r="F47" s="230">
        <v>0</v>
      </c>
    </row>
    <row r="48" spans="1:6" x14ac:dyDescent="0.2">
      <c r="A48" s="220" t="s">
        <v>582</v>
      </c>
      <c r="B48" s="229">
        <v>0</v>
      </c>
      <c r="C48" s="230">
        <v>0</v>
      </c>
      <c r="D48" s="230">
        <v>0</v>
      </c>
      <c r="E48" s="230">
        <v>0</v>
      </c>
      <c r="F48" s="230">
        <v>0</v>
      </c>
    </row>
    <row r="49" spans="1:6" x14ac:dyDescent="0.2">
      <c r="A49" s="214"/>
      <c r="B49" s="231"/>
      <c r="C49" s="232"/>
      <c r="D49" s="232"/>
      <c r="E49" s="232"/>
      <c r="F49" s="232"/>
    </row>
    <row r="50" spans="1:6" ht="22.6" customHeight="1" x14ac:dyDescent="0.2">
      <c r="A50" s="235" t="s">
        <v>583</v>
      </c>
      <c r="B50" s="233"/>
      <c r="C50" s="234"/>
      <c r="D50" s="234"/>
      <c r="E50" s="234"/>
      <c r="F50" s="234"/>
    </row>
    <row r="51" spans="1:6" x14ac:dyDescent="0.2">
      <c r="A51" s="220" t="s">
        <v>581</v>
      </c>
      <c r="B51" s="229">
        <v>0</v>
      </c>
      <c r="C51" s="230">
        <v>0</v>
      </c>
      <c r="D51" s="230">
        <v>0</v>
      </c>
      <c r="E51" s="230">
        <v>0</v>
      </c>
      <c r="F51" s="230">
        <v>0</v>
      </c>
    </row>
    <row r="52" spans="1:6" x14ac:dyDescent="0.2">
      <c r="A52" s="220" t="s">
        <v>582</v>
      </c>
      <c r="B52" s="229">
        <v>0</v>
      </c>
      <c r="C52" s="230">
        <v>0</v>
      </c>
      <c r="D52" s="230">
        <v>0</v>
      </c>
      <c r="E52" s="230">
        <v>0</v>
      </c>
      <c r="F52" s="230">
        <v>0</v>
      </c>
    </row>
    <row r="53" spans="1:6" x14ac:dyDescent="0.2">
      <c r="A53" s="214"/>
      <c r="B53" s="231"/>
      <c r="C53" s="232"/>
      <c r="D53" s="232"/>
      <c r="E53" s="232"/>
      <c r="F53" s="232"/>
    </row>
    <row r="54" spans="1:6" x14ac:dyDescent="0.2">
      <c r="A54" s="214" t="s">
        <v>584</v>
      </c>
      <c r="B54" s="233">
        <v>0</v>
      </c>
      <c r="C54" s="234">
        <v>0</v>
      </c>
      <c r="D54" s="234">
        <v>0</v>
      </c>
      <c r="E54" s="234">
        <v>0</v>
      </c>
      <c r="F54" s="234">
        <v>0</v>
      </c>
    </row>
    <row r="55" spans="1:6" x14ac:dyDescent="0.2">
      <c r="A55" s="220" t="s">
        <v>581</v>
      </c>
      <c r="B55" s="229">
        <v>0</v>
      </c>
      <c r="C55" s="230">
        <v>0</v>
      </c>
      <c r="D55" s="230">
        <v>0</v>
      </c>
      <c r="E55" s="230">
        <v>0</v>
      </c>
      <c r="F55" s="230">
        <v>0</v>
      </c>
    </row>
    <row r="56" spans="1:6" x14ac:dyDescent="0.2">
      <c r="A56" s="220" t="s">
        <v>582</v>
      </c>
      <c r="B56" s="229">
        <v>0</v>
      </c>
      <c r="C56" s="230">
        <v>0</v>
      </c>
      <c r="D56" s="230">
        <v>0</v>
      </c>
      <c r="E56" s="230">
        <v>0</v>
      </c>
      <c r="F56" s="230">
        <v>0</v>
      </c>
    </row>
    <row r="57" spans="1:6" x14ac:dyDescent="0.2">
      <c r="A57" s="220" t="s">
        <v>585</v>
      </c>
      <c r="B57" s="229">
        <v>0</v>
      </c>
      <c r="C57" s="230">
        <v>0</v>
      </c>
      <c r="D57" s="230">
        <v>0</v>
      </c>
      <c r="E57" s="230">
        <v>0</v>
      </c>
      <c r="F57" s="230">
        <v>0</v>
      </c>
    </row>
    <row r="58" spans="1:6" x14ac:dyDescent="0.2">
      <c r="A58" s="214"/>
      <c r="B58" s="231"/>
      <c r="C58" s="232"/>
      <c r="D58" s="232"/>
      <c r="E58" s="232"/>
      <c r="F58" s="232"/>
    </row>
    <row r="59" spans="1:6" x14ac:dyDescent="0.2">
      <c r="A59" s="214" t="s">
        <v>586</v>
      </c>
      <c r="B59" s="233">
        <v>0</v>
      </c>
      <c r="C59" s="234">
        <v>0</v>
      </c>
      <c r="D59" s="234">
        <v>0</v>
      </c>
      <c r="E59" s="234">
        <v>0</v>
      </c>
      <c r="F59" s="234">
        <v>0</v>
      </c>
    </row>
    <row r="60" spans="1:6" x14ac:dyDescent="0.2">
      <c r="A60" s="220" t="s">
        <v>581</v>
      </c>
      <c r="B60" s="229">
        <v>0</v>
      </c>
      <c r="C60" s="230">
        <v>0</v>
      </c>
      <c r="D60" s="230">
        <v>0</v>
      </c>
      <c r="E60" s="230">
        <v>0</v>
      </c>
      <c r="F60" s="230">
        <v>0</v>
      </c>
    </row>
    <row r="61" spans="1:6" x14ac:dyDescent="0.2">
      <c r="A61" s="220" t="s">
        <v>582</v>
      </c>
      <c r="B61" s="229">
        <v>0</v>
      </c>
      <c r="C61" s="230">
        <v>0</v>
      </c>
      <c r="D61" s="230">
        <v>0</v>
      </c>
      <c r="E61" s="230">
        <v>0</v>
      </c>
      <c r="F61" s="230">
        <v>0</v>
      </c>
    </row>
    <row r="62" spans="1:6" x14ac:dyDescent="0.2">
      <c r="A62" s="214"/>
      <c r="B62" s="231"/>
      <c r="C62" s="232"/>
      <c r="D62" s="232"/>
      <c r="E62" s="232"/>
      <c r="F62" s="232"/>
    </row>
    <row r="63" spans="1:6" x14ac:dyDescent="0.2">
      <c r="A63" s="214" t="s">
        <v>587</v>
      </c>
      <c r="B63" s="215"/>
      <c r="C63" s="216"/>
      <c r="D63" s="216"/>
      <c r="E63" s="216"/>
      <c r="F63" s="216"/>
    </row>
    <row r="64" spans="1:6" x14ac:dyDescent="0.2">
      <c r="A64" s="220" t="s">
        <v>588</v>
      </c>
      <c r="B64" s="218" t="s">
        <v>553</v>
      </c>
      <c r="C64" s="219" t="s">
        <v>554</v>
      </c>
      <c r="D64" s="219" t="s">
        <v>554</v>
      </c>
      <c r="E64" s="219" t="s">
        <v>554</v>
      </c>
      <c r="F64" s="219" t="s">
        <v>554</v>
      </c>
    </row>
    <row r="65" spans="1:6" x14ac:dyDescent="0.2">
      <c r="A65" s="220" t="s">
        <v>589</v>
      </c>
      <c r="B65" s="236">
        <v>0</v>
      </c>
      <c r="C65" s="237">
        <v>0</v>
      </c>
      <c r="D65" s="237">
        <v>0</v>
      </c>
      <c r="E65" s="237">
        <v>0</v>
      </c>
      <c r="F65" s="237">
        <v>0</v>
      </c>
    </row>
    <row r="66" spans="1:6" x14ac:dyDescent="0.2">
      <c r="A66" s="214"/>
      <c r="B66" s="226"/>
      <c r="C66" s="227"/>
      <c r="D66" s="227"/>
      <c r="E66" s="227"/>
      <c r="F66" s="227"/>
    </row>
    <row r="67" spans="1:6" x14ac:dyDescent="0.2">
      <c r="A67" s="214" t="s">
        <v>590</v>
      </c>
      <c r="B67" s="215"/>
      <c r="C67" s="216"/>
      <c r="D67" s="216"/>
      <c r="E67" s="216"/>
      <c r="F67" s="216"/>
    </row>
    <row r="68" spans="1:6" x14ac:dyDescent="0.2">
      <c r="A68" s="220" t="s">
        <v>591</v>
      </c>
      <c r="B68" s="218" t="s">
        <v>553</v>
      </c>
      <c r="C68" s="219" t="s">
        <v>554</v>
      </c>
      <c r="D68" s="219" t="s">
        <v>554</v>
      </c>
      <c r="E68" s="219" t="s">
        <v>554</v>
      </c>
      <c r="F68" s="219" t="s">
        <v>554</v>
      </c>
    </row>
    <row r="69" spans="1:6" ht="12.45" thickBot="1" x14ac:dyDescent="0.25">
      <c r="A69" s="238" t="s">
        <v>592</v>
      </c>
      <c r="B69" s="239" t="s">
        <v>553</v>
      </c>
      <c r="C69" s="240" t="s">
        <v>554</v>
      </c>
      <c r="D69" s="240" t="s">
        <v>554</v>
      </c>
      <c r="E69" s="240" t="s">
        <v>554</v>
      </c>
      <c r="F69" s="240" t="s">
        <v>554</v>
      </c>
    </row>
    <row r="70" spans="1:6" ht="23.6" customHeight="1" x14ac:dyDescent="0.2">
      <c r="A70" s="421" t="s">
        <v>593</v>
      </c>
      <c r="B70" s="422"/>
      <c r="C70" s="422"/>
      <c r="D70" s="422"/>
      <c r="E70" s="422"/>
      <c r="F70" s="422"/>
    </row>
  </sheetData>
  <mergeCells count="7">
    <mergeCell ref="A70:F70"/>
    <mergeCell ref="A1:F1"/>
    <mergeCell ref="A2:F2"/>
    <mergeCell ref="A3:F3"/>
    <mergeCell ref="A4:F4"/>
    <mergeCell ref="A5:F5"/>
    <mergeCell ref="A6:F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tabSelected="1" workbookViewId="0">
      <selection activeCell="F79" sqref="F79"/>
    </sheetView>
  </sheetViews>
  <sheetFormatPr baseColWidth="10" defaultRowHeight="15.05" x14ac:dyDescent="0.3"/>
  <cols>
    <col min="1" max="1" width="3.6640625" customWidth="1"/>
    <col min="2" max="2" width="4.44140625" customWidth="1"/>
    <col min="3" max="3" width="28.33203125" customWidth="1"/>
    <col min="5" max="5" width="15.88671875" customWidth="1"/>
    <col min="7" max="7" width="12.88671875" customWidth="1"/>
    <col min="8" max="8" width="11.6640625" style="338" customWidth="1"/>
    <col min="9" max="9" width="14.109375" customWidth="1"/>
    <col min="11" max="11" width="14.6640625" customWidth="1"/>
  </cols>
  <sheetData>
    <row r="1" spans="1:11" ht="13.1" customHeight="1" x14ac:dyDescent="0.3">
      <c r="A1" s="243"/>
      <c r="B1" s="244"/>
      <c r="C1" s="244"/>
      <c r="D1" s="244"/>
      <c r="E1" s="244"/>
      <c r="F1" s="244"/>
      <c r="G1" s="244"/>
      <c r="H1" s="245"/>
      <c r="I1" s="244"/>
      <c r="J1" s="244"/>
      <c r="K1" s="246"/>
    </row>
    <row r="2" spans="1:11" s="252" customFormat="1" ht="11.3" customHeight="1" x14ac:dyDescent="0.3">
      <c r="A2" s="247"/>
      <c r="B2" s="248"/>
      <c r="C2" s="248"/>
      <c r="D2" s="248"/>
      <c r="E2" s="248"/>
      <c r="F2" s="249" t="s">
        <v>0</v>
      </c>
      <c r="G2" s="248"/>
      <c r="H2" s="250"/>
      <c r="I2" s="248"/>
      <c r="J2" s="248"/>
      <c r="K2" s="251"/>
    </row>
    <row r="3" spans="1:11" s="252" customFormat="1" ht="11.3" customHeight="1" x14ac:dyDescent="0.3">
      <c r="A3" s="437" t="s">
        <v>595</v>
      </c>
      <c r="B3" s="438"/>
      <c r="C3" s="438"/>
      <c r="D3" s="438"/>
      <c r="E3" s="438"/>
      <c r="F3" s="438"/>
      <c r="G3" s="438"/>
      <c r="H3" s="438"/>
      <c r="I3" s="438"/>
      <c r="J3" s="438"/>
      <c r="K3" s="439"/>
    </row>
    <row r="4" spans="1:11" ht="11.3" customHeight="1" x14ac:dyDescent="0.3">
      <c r="A4" s="437" t="s">
        <v>467</v>
      </c>
      <c r="B4" s="438"/>
      <c r="C4" s="438"/>
      <c r="D4" s="438"/>
      <c r="E4" s="438"/>
      <c r="F4" s="438"/>
      <c r="G4" s="438"/>
      <c r="H4" s="438"/>
      <c r="I4" s="438"/>
      <c r="J4" s="438"/>
      <c r="K4" s="439"/>
    </row>
    <row r="5" spans="1:11" ht="5.25" customHeight="1" thickBot="1" x14ac:dyDescent="0.35">
      <c r="A5" s="440"/>
      <c r="B5" s="441"/>
      <c r="C5" s="441"/>
      <c r="D5" s="441"/>
      <c r="E5" s="441"/>
      <c r="F5" s="441"/>
      <c r="G5" s="441"/>
      <c r="H5" s="441"/>
      <c r="I5" s="441"/>
      <c r="J5" s="441"/>
      <c r="K5" s="442"/>
    </row>
    <row r="6" spans="1:11" ht="15.75" thickBot="1" x14ac:dyDescent="0.35">
      <c r="A6" s="443" t="s">
        <v>596</v>
      </c>
      <c r="B6" s="444"/>
      <c r="C6" s="445"/>
      <c r="D6" s="452" t="s">
        <v>597</v>
      </c>
      <c r="E6" s="453"/>
      <c r="F6" s="453"/>
      <c r="G6" s="454"/>
      <c r="H6" s="455" t="s">
        <v>598</v>
      </c>
      <c r="I6" s="454"/>
      <c r="J6" s="456" t="s">
        <v>599</v>
      </c>
      <c r="K6" s="459" t="s">
        <v>600</v>
      </c>
    </row>
    <row r="7" spans="1:11" ht="15.75" thickBot="1" x14ac:dyDescent="0.35">
      <c r="A7" s="446"/>
      <c r="B7" s="447"/>
      <c r="C7" s="448"/>
      <c r="D7" s="462" t="s">
        <v>601</v>
      </c>
      <c r="E7" s="463"/>
      <c r="F7" s="464" t="s">
        <v>602</v>
      </c>
      <c r="G7" s="463"/>
      <c r="H7" s="253"/>
      <c r="I7" s="254"/>
      <c r="J7" s="457"/>
      <c r="K7" s="460"/>
    </row>
    <row r="8" spans="1:11" ht="32.1" thickBot="1" x14ac:dyDescent="0.35">
      <c r="A8" s="449"/>
      <c r="B8" s="450"/>
      <c r="C8" s="451"/>
      <c r="D8" s="258"/>
      <c r="E8" s="255" t="s">
        <v>603</v>
      </c>
      <c r="F8" s="255"/>
      <c r="G8" s="255" t="s">
        <v>604</v>
      </c>
      <c r="H8" s="256" t="s">
        <v>605</v>
      </c>
      <c r="I8" s="257" t="s">
        <v>606</v>
      </c>
      <c r="J8" s="458"/>
      <c r="K8" s="461"/>
    </row>
    <row r="9" spans="1:11" ht="15.75" thickBot="1" x14ac:dyDescent="0.35">
      <c r="A9" s="466" t="s">
        <v>607</v>
      </c>
      <c r="B9" s="467"/>
      <c r="C9" s="467"/>
      <c r="D9" s="467"/>
      <c r="E9" s="467"/>
      <c r="F9" s="467"/>
      <c r="G9" s="467"/>
      <c r="H9" s="259"/>
      <c r="I9" s="260"/>
      <c r="J9" s="260"/>
      <c r="K9" s="261"/>
    </row>
    <row r="10" spans="1:11" ht="15.75" thickBot="1" x14ac:dyDescent="0.35">
      <c r="A10" s="468" t="s">
        <v>608</v>
      </c>
      <c r="B10" s="469"/>
      <c r="C10" s="469"/>
      <c r="D10" s="469"/>
      <c r="E10" s="469"/>
      <c r="F10" s="469"/>
      <c r="G10" s="469"/>
      <c r="H10" s="262"/>
      <c r="I10" s="263"/>
      <c r="J10" s="263"/>
      <c r="K10" s="264"/>
    </row>
    <row r="11" spans="1:11" ht="15.75" thickBot="1" x14ac:dyDescent="0.35">
      <c r="A11" s="265">
        <v>1</v>
      </c>
      <c r="B11" s="465" t="s">
        <v>609</v>
      </c>
      <c r="C11" s="465"/>
      <c r="D11" s="266"/>
      <c r="E11" s="267"/>
      <c r="F11" s="266"/>
      <c r="G11" s="267"/>
      <c r="H11" s="268"/>
      <c r="I11" s="266"/>
      <c r="J11" s="266"/>
      <c r="K11" s="269"/>
    </row>
    <row r="12" spans="1:11" ht="42.55" thickBot="1" x14ac:dyDescent="0.35">
      <c r="A12" s="270"/>
      <c r="B12" s="271" t="s">
        <v>610</v>
      </c>
      <c r="C12" s="272" t="s">
        <v>611</v>
      </c>
      <c r="D12" s="281" t="s">
        <v>601</v>
      </c>
      <c r="E12" s="273" t="s">
        <v>612</v>
      </c>
      <c r="F12" s="273"/>
      <c r="G12" s="274"/>
      <c r="H12" s="275">
        <v>89477665</v>
      </c>
      <c r="I12" s="281" t="s">
        <v>613</v>
      </c>
      <c r="J12" s="276" t="s">
        <v>614</v>
      </c>
      <c r="K12" s="435" t="s">
        <v>615</v>
      </c>
    </row>
    <row r="13" spans="1:11" ht="33.049999999999997" customHeight="1" thickBot="1" x14ac:dyDescent="0.35">
      <c r="A13" s="270"/>
      <c r="B13" s="271" t="s">
        <v>616</v>
      </c>
      <c r="C13" s="272" t="s">
        <v>217</v>
      </c>
      <c r="D13" s="277" t="s">
        <v>601</v>
      </c>
      <c r="E13" s="278" t="s">
        <v>617</v>
      </c>
      <c r="F13" s="278"/>
      <c r="G13" s="279"/>
      <c r="H13" s="275">
        <v>89477665</v>
      </c>
      <c r="I13" s="277" t="s">
        <v>613</v>
      </c>
      <c r="J13" s="280" t="s">
        <v>614</v>
      </c>
      <c r="K13" s="470"/>
    </row>
    <row r="14" spans="1:11" ht="21.6" thickBot="1" x14ac:dyDescent="0.35">
      <c r="A14" s="270"/>
      <c r="B14" s="271" t="s">
        <v>618</v>
      </c>
      <c r="C14" s="272" t="s">
        <v>619</v>
      </c>
      <c r="D14" s="277" t="s">
        <v>601</v>
      </c>
      <c r="E14" s="278" t="s">
        <v>620</v>
      </c>
      <c r="F14" s="278"/>
      <c r="G14" s="279"/>
      <c r="H14" s="282">
        <v>83429876.469999999</v>
      </c>
      <c r="I14" s="277" t="s">
        <v>613</v>
      </c>
      <c r="J14" s="283" t="s">
        <v>614</v>
      </c>
      <c r="K14" s="436"/>
    </row>
    <row r="15" spans="1:11" ht="26.2" customHeight="1" thickBot="1" x14ac:dyDescent="0.35">
      <c r="A15" s="265">
        <v>2</v>
      </c>
      <c r="B15" s="465" t="s">
        <v>621</v>
      </c>
      <c r="C15" s="465"/>
      <c r="D15" s="284"/>
      <c r="E15" s="284"/>
      <c r="F15" s="284"/>
      <c r="G15" s="285"/>
      <c r="H15" s="286"/>
      <c r="I15" s="284"/>
      <c r="J15" s="266"/>
      <c r="K15" s="287"/>
    </row>
    <row r="16" spans="1:11" ht="44.2" customHeight="1" thickBot="1" x14ac:dyDescent="0.35">
      <c r="A16" s="270"/>
      <c r="B16" s="271" t="s">
        <v>610</v>
      </c>
      <c r="C16" s="272" t="s">
        <v>611</v>
      </c>
      <c r="D16" s="281"/>
      <c r="E16" s="276" t="s">
        <v>612</v>
      </c>
      <c r="F16" s="276"/>
      <c r="G16" s="288"/>
      <c r="H16" s="275">
        <v>17443056</v>
      </c>
      <c r="I16" s="281" t="s">
        <v>613</v>
      </c>
      <c r="J16" s="276" t="s">
        <v>614</v>
      </c>
      <c r="K16" s="471" t="s">
        <v>622</v>
      </c>
    </row>
    <row r="17" spans="1:11" ht="40.75" customHeight="1" thickBot="1" x14ac:dyDescent="0.35">
      <c r="A17" s="270"/>
      <c r="B17" s="271" t="s">
        <v>616</v>
      </c>
      <c r="C17" s="272" t="s">
        <v>217</v>
      </c>
      <c r="D17" s="277"/>
      <c r="E17" s="280" t="s">
        <v>617</v>
      </c>
      <c r="F17" s="280"/>
      <c r="G17" s="289"/>
      <c r="H17" s="275">
        <v>17443056</v>
      </c>
      <c r="I17" s="277" t="s">
        <v>613</v>
      </c>
      <c r="J17" s="280" t="s">
        <v>614</v>
      </c>
      <c r="K17" s="472"/>
    </row>
    <row r="18" spans="1:11" ht="40.75" customHeight="1" thickBot="1" x14ac:dyDescent="0.35">
      <c r="A18" s="270"/>
      <c r="B18" s="271" t="s">
        <v>618</v>
      </c>
      <c r="C18" s="272" t="s">
        <v>619</v>
      </c>
      <c r="D18" s="277"/>
      <c r="E18" s="280" t="s">
        <v>620</v>
      </c>
      <c r="F18" s="280"/>
      <c r="G18" s="289"/>
      <c r="H18" s="290">
        <v>17669428.420000002</v>
      </c>
      <c r="I18" s="277" t="s">
        <v>613</v>
      </c>
      <c r="J18" s="283" t="s">
        <v>614</v>
      </c>
      <c r="K18" s="473"/>
    </row>
    <row r="19" spans="1:11" ht="24.05" customHeight="1" thickBot="1" x14ac:dyDescent="0.35">
      <c r="A19" s="265">
        <v>3</v>
      </c>
      <c r="B19" s="465" t="s">
        <v>623</v>
      </c>
      <c r="C19" s="465"/>
      <c r="D19" s="284"/>
      <c r="E19" s="284"/>
      <c r="F19" s="284"/>
      <c r="G19" s="285"/>
      <c r="H19" s="286"/>
      <c r="I19" s="284"/>
      <c r="J19" s="266"/>
      <c r="K19" s="287"/>
    </row>
    <row r="20" spans="1:11" ht="56.95" customHeight="1" thickBot="1" x14ac:dyDescent="0.35">
      <c r="A20" s="270"/>
      <c r="B20" s="271" t="s">
        <v>610</v>
      </c>
      <c r="C20" s="272" t="s">
        <v>611</v>
      </c>
      <c r="D20" s="281"/>
      <c r="E20" s="276" t="s">
        <v>624</v>
      </c>
      <c r="F20" s="276"/>
      <c r="G20" s="288"/>
      <c r="H20" s="291">
        <v>0</v>
      </c>
      <c r="I20" s="281" t="s">
        <v>613</v>
      </c>
      <c r="J20" s="276" t="s">
        <v>625</v>
      </c>
      <c r="K20" s="435" t="s">
        <v>626</v>
      </c>
    </row>
    <row r="21" spans="1:11" ht="21.6" thickBot="1" x14ac:dyDescent="0.35">
      <c r="A21" s="270"/>
      <c r="B21" s="271" t="s">
        <v>616</v>
      </c>
      <c r="C21" s="272" t="s">
        <v>217</v>
      </c>
      <c r="D21" s="277"/>
      <c r="E21" s="280" t="s">
        <v>627</v>
      </c>
      <c r="F21" s="280"/>
      <c r="G21" s="289"/>
      <c r="H21" s="292">
        <v>0</v>
      </c>
      <c r="I21" s="277" t="s">
        <v>613</v>
      </c>
      <c r="J21" s="280" t="s">
        <v>625</v>
      </c>
      <c r="K21" s="470"/>
    </row>
    <row r="22" spans="1:11" ht="21.6" thickBot="1" x14ac:dyDescent="0.35">
      <c r="A22" s="270"/>
      <c r="B22" s="271" t="s">
        <v>618</v>
      </c>
      <c r="C22" s="272" t="s">
        <v>619</v>
      </c>
      <c r="D22" s="277"/>
      <c r="E22" s="280" t="s">
        <v>620</v>
      </c>
      <c r="F22" s="280"/>
      <c r="G22" s="289"/>
      <c r="H22" s="292">
        <v>0</v>
      </c>
      <c r="I22" s="277" t="s">
        <v>613</v>
      </c>
      <c r="J22" s="283" t="s">
        <v>625</v>
      </c>
      <c r="K22" s="436"/>
    </row>
    <row r="23" spans="1:11" ht="25.55" customHeight="1" thickBot="1" x14ac:dyDescent="0.35">
      <c r="A23" s="265">
        <v>4</v>
      </c>
      <c r="B23" s="465" t="s">
        <v>628</v>
      </c>
      <c r="C23" s="465"/>
      <c r="D23" s="284"/>
      <c r="E23" s="284"/>
      <c r="F23" s="284"/>
      <c r="G23" s="285"/>
      <c r="H23" s="286"/>
      <c r="I23" s="284"/>
      <c r="J23" s="266"/>
      <c r="K23" s="287"/>
    </row>
    <row r="24" spans="1:11" ht="21.6" thickBot="1" x14ac:dyDescent="0.35">
      <c r="A24" s="293"/>
      <c r="B24" s="294" t="s">
        <v>610</v>
      </c>
      <c r="C24" s="295" t="s">
        <v>629</v>
      </c>
      <c r="D24" s="266"/>
      <c r="E24" s="266"/>
      <c r="F24" s="266"/>
      <c r="G24" s="267"/>
      <c r="H24" s="268"/>
      <c r="I24" s="266"/>
      <c r="J24" s="266"/>
      <c r="K24" s="269"/>
    </row>
    <row r="25" spans="1:11" ht="32.1" thickBot="1" x14ac:dyDescent="0.35">
      <c r="A25" s="270"/>
      <c r="B25" s="271"/>
      <c r="C25" s="296" t="s">
        <v>630</v>
      </c>
      <c r="D25" s="281"/>
      <c r="E25" s="276" t="s">
        <v>631</v>
      </c>
      <c r="F25" s="276"/>
      <c r="G25" s="288"/>
      <c r="H25" s="291">
        <v>0</v>
      </c>
      <c r="I25" s="281" t="s">
        <v>613</v>
      </c>
      <c r="J25" s="276" t="s">
        <v>632</v>
      </c>
      <c r="K25" s="297" t="s">
        <v>633</v>
      </c>
    </row>
    <row r="26" spans="1:11" ht="32.1" thickBot="1" x14ac:dyDescent="0.35">
      <c r="A26" s="270"/>
      <c r="B26" s="271"/>
      <c r="C26" s="298" t="s">
        <v>634</v>
      </c>
      <c r="D26" s="297"/>
      <c r="E26" s="283" t="s">
        <v>635</v>
      </c>
      <c r="F26" s="283"/>
      <c r="G26" s="299"/>
      <c r="H26" s="300">
        <v>0</v>
      </c>
      <c r="I26" s="297" t="s">
        <v>613</v>
      </c>
      <c r="J26" s="283" t="s">
        <v>632</v>
      </c>
      <c r="K26" s="297" t="s">
        <v>636</v>
      </c>
    </row>
    <row r="27" spans="1:11" ht="47.95" customHeight="1" thickBot="1" x14ac:dyDescent="0.35">
      <c r="A27" s="301"/>
      <c r="B27" s="302" t="s">
        <v>616</v>
      </c>
      <c r="C27" s="303" t="s">
        <v>637</v>
      </c>
      <c r="D27" s="304"/>
      <c r="E27" s="283" t="s">
        <v>638</v>
      </c>
      <c r="F27" s="287"/>
      <c r="G27" s="299"/>
      <c r="H27" s="300">
        <v>0</v>
      </c>
      <c r="I27" s="297" t="s">
        <v>613</v>
      </c>
      <c r="J27" s="283" t="s">
        <v>632</v>
      </c>
      <c r="K27" s="297" t="s">
        <v>639</v>
      </c>
    </row>
    <row r="28" spans="1:11" ht="38.299999999999997" customHeight="1" thickBot="1" x14ac:dyDescent="0.35">
      <c r="A28" s="305"/>
      <c r="B28" s="271" t="s">
        <v>618</v>
      </c>
      <c r="C28" s="272" t="s">
        <v>640</v>
      </c>
      <c r="D28" s="304"/>
      <c r="E28" s="283" t="s">
        <v>641</v>
      </c>
      <c r="F28" s="287"/>
      <c r="G28" s="299"/>
      <c r="H28" s="300">
        <v>0</v>
      </c>
      <c r="I28" s="297" t="s">
        <v>613</v>
      </c>
      <c r="J28" s="283" t="s">
        <v>632</v>
      </c>
      <c r="K28" s="276" t="s">
        <v>642</v>
      </c>
    </row>
    <row r="29" spans="1:11" ht="46.5" customHeight="1" thickBot="1" x14ac:dyDescent="0.35">
      <c r="A29" s="305"/>
      <c r="B29" s="271" t="s">
        <v>643</v>
      </c>
      <c r="C29" s="272" t="s">
        <v>644</v>
      </c>
      <c r="D29" s="306"/>
      <c r="E29" s="307" t="s">
        <v>638</v>
      </c>
      <c r="F29" s="269"/>
      <c r="G29" s="308"/>
      <c r="H29" s="309">
        <v>0</v>
      </c>
      <c r="I29" s="310" t="s">
        <v>613</v>
      </c>
      <c r="J29" s="307" t="s">
        <v>632</v>
      </c>
      <c r="K29" s="297" t="s">
        <v>645</v>
      </c>
    </row>
    <row r="30" spans="1:11" ht="15.75" thickBot="1" x14ac:dyDescent="0.35">
      <c r="A30" s="311">
        <v>5</v>
      </c>
      <c r="B30" s="465" t="s">
        <v>646</v>
      </c>
      <c r="C30" s="465"/>
      <c r="D30" s="284"/>
      <c r="E30" s="284"/>
      <c r="F30" s="284"/>
      <c r="G30" s="285"/>
      <c r="H30" s="286"/>
      <c r="I30" s="284"/>
      <c r="J30" s="284"/>
      <c r="K30" s="287"/>
    </row>
    <row r="31" spans="1:11" ht="21.6" thickBot="1" x14ac:dyDescent="0.35">
      <c r="A31" s="270"/>
      <c r="B31" s="271" t="s">
        <v>647</v>
      </c>
      <c r="C31" s="272" t="s">
        <v>648</v>
      </c>
      <c r="D31" s="281" t="s">
        <v>649</v>
      </c>
      <c r="E31" s="276" t="s">
        <v>650</v>
      </c>
      <c r="F31" s="276"/>
      <c r="G31" s="288"/>
      <c r="H31" s="312">
        <v>48930084</v>
      </c>
      <c r="I31" s="281" t="s">
        <v>613</v>
      </c>
      <c r="J31" s="276" t="s">
        <v>651</v>
      </c>
      <c r="K31" s="276"/>
    </row>
    <row r="32" spans="1:11" ht="32.1" thickBot="1" x14ac:dyDescent="0.35">
      <c r="A32" s="270"/>
      <c r="B32" s="271" t="s">
        <v>652</v>
      </c>
      <c r="C32" s="272" t="s">
        <v>619</v>
      </c>
      <c r="D32" s="277" t="s">
        <v>649</v>
      </c>
      <c r="E32" s="280" t="s">
        <v>650</v>
      </c>
      <c r="F32" s="280"/>
      <c r="G32" s="289"/>
      <c r="H32" s="313">
        <v>50176262.950000003</v>
      </c>
      <c r="I32" s="277" t="s">
        <v>613</v>
      </c>
      <c r="J32" s="283" t="s">
        <v>653</v>
      </c>
      <c r="K32" s="280" t="s">
        <v>654</v>
      </c>
    </row>
    <row r="33" spans="1:11" ht="38.299999999999997" customHeight="1" thickBot="1" x14ac:dyDescent="0.35">
      <c r="A33" s="265">
        <v>6</v>
      </c>
      <c r="B33" s="465" t="s">
        <v>655</v>
      </c>
      <c r="C33" s="465"/>
      <c r="D33" s="284"/>
      <c r="E33" s="284"/>
      <c r="F33" s="284"/>
      <c r="G33" s="285"/>
      <c r="H33" s="286"/>
      <c r="I33" s="284"/>
      <c r="J33" s="266"/>
      <c r="K33" s="287"/>
    </row>
    <row r="34" spans="1:11" ht="32.1" thickBot="1" x14ac:dyDescent="0.35">
      <c r="A34" s="270"/>
      <c r="B34" s="271" t="s">
        <v>647</v>
      </c>
      <c r="C34" s="272" t="s">
        <v>648</v>
      </c>
      <c r="D34" s="281"/>
      <c r="E34" s="276" t="s">
        <v>656</v>
      </c>
      <c r="F34" s="276"/>
      <c r="G34" s="288"/>
      <c r="H34" s="291">
        <v>0</v>
      </c>
      <c r="I34" s="281" t="s">
        <v>613</v>
      </c>
      <c r="J34" s="307" t="s">
        <v>657</v>
      </c>
      <c r="K34" s="297" t="s">
        <v>658</v>
      </c>
    </row>
    <row r="35" spans="1:11" ht="26.2" customHeight="1" thickBot="1" x14ac:dyDescent="0.35">
      <c r="A35" s="265">
        <v>7</v>
      </c>
      <c r="B35" s="465" t="s">
        <v>659</v>
      </c>
      <c r="C35" s="465"/>
      <c r="D35" s="284"/>
      <c r="E35" s="284"/>
      <c r="F35" s="284"/>
      <c r="G35" s="285"/>
      <c r="H35" s="286"/>
      <c r="I35" s="284"/>
      <c r="J35" s="266"/>
      <c r="K35" s="287"/>
    </row>
    <row r="36" spans="1:11" ht="37.5" customHeight="1" thickBot="1" x14ac:dyDescent="0.35">
      <c r="A36" s="270"/>
      <c r="B36" s="271" t="s">
        <v>647</v>
      </c>
      <c r="C36" s="272" t="s">
        <v>611</v>
      </c>
      <c r="D36" s="310"/>
      <c r="E36" s="307" t="s">
        <v>660</v>
      </c>
      <c r="F36" s="307"/>
      <c r="G36" s="308"/>
      <c r="H36" s="291">
        <v>0</v>
      </c>
      <c r="I36" s="310" t="s">
        <v>613</v>
      </c>
      <c r="J36" s="276" t="s">
        <v>661</v>
      </c>
      <c r="K36" s="435" t="s">
        <v>662</v>
      </c>
    </row>
    <row r="37" spans="1:11" ht="21.6" thickBot="1" x14ac:dyDescent="0.35">
      <c r="A37" s="270"/>
      <c r="B37" s="271" t="s">
        <v>652</v>
      </c>
      <c r="C37" s="272" t="s">
        <v>217</v>
      </c>
      <c r="D37" s="281"/>
      <c r="E37" s="276" t="s">
        <v>631</v>
      </c>
      <c r="F37" s="276"/>
      <c r="G37" s="288"/>
      <c r="H37" s="292">
        <v>0</v>
      </c>
      <c r="I37" s="281" t="s">
        <v>613</v>
      </c>
      <c r="J37" s="280" t="s">
        <v>661</v>
      </c>
      <c r="K37" s="470"/>
    </row>
    <row r="38" spans="1:11" ht="21.6" thickBot="1" x14ac:dyDescent="0.35">
      <c r="A38" s="270"/>
      <c r="B38" s="271" t="s">
        <v>618</v>
      </c>
      <c r="C38" s="272" t="s">
        <v>619</v>
      </c>
      <c r="D38" s="297"/>
      <c r="E38" s="283" t="s">
        <v>635</v>
      </c>
      <c r="F38" s="283"/>
      <c r="G38" s="299"/>
      <c r="H38" s="314">
        <v>0</v>
      </c>
      <c r="I38" s="283" t="s">
        <v>613</v>
      </c>
      <c r="J38" s="283" t="s">
        <v>661</v>
      </c>
      <c r="K38" s="436"/>
    </row>
    <row r="39" spans="1:11" ht="15.75" thickBot="1" x14ac:dyDescent="0.35">
      <c r="A39" s="468" t="s">
        <v>663</v>
      </c>
      <c r="B39" s="469"/>
      <c r="C39" s="469"/>
      <c r="D39" s="469"/>
      <c r="E39" s="469"/>
      <c r="F39" s="469"/>
      <c r="G39" s="469"/>
      <c r="H39" s="262"/>
      <c r="I39" s="263"/>
      <c r="J39" s="263"/>
      <c r="K39" s="264"/>
    </row>
    <row r="40" spans="1:11" ht="27" customHeight="1" thickBot="1" x14ac:dyDescent="0.35">
      <c r="A40" s="265">
        <v>1</v>
      </c>
      <c r="B40" s="465" t="s">
        <v>612</v>
      </c>
      <c r="C40" s="465"/>
      <c r="D40" s="266"/>
      <c r="E40" s="267"/>
      <c r="F40" s="266"/>
      <c r="G40" s="267"/>
      <c r="H40" s="268"/>
      <c r="I40" s="266"/>
      <c r="J40" s="266"/>
      <c r="K40" s="269"/>
    </row>
    <row r="41" spans="1:11" ht="42.55" thickBot="1" x14ac:dyDescent="0.35">
      <c r="A41" s="305"/>
      <c r="B41" s="315" t="s">
        <v>610</v>
      </c>
      <c r="C41" s="272" t="s">
        <v>664</v>
      </c>
      <c r="D41" s="310"/>
      <c r="E41" s="307" t="s">
        <v>612</v>
      </c>
      <c r="F41" s="307"/>
      <c r="G41" s="308"/>
      <c r="H41" s="316"/>
      <c r="I41" s="317"/>
      <c r="J41" s="276" t="s">
        <v>665</v>
      </c>
      <c r="K41" s="435" t="s">
        <v>666</v>
      </c>
    </row>
    <row r="42" spans="1:11" ht="53.05" thickBot="1" x14ac:dyDescent="0.35">
      <c r="A42" s="301"/>
      <c r="B42" s="318" t="s">
        <v>616</v>
      </c>
      <c r="C42" s="303" t="s">
        <v>667</v>
      </c>
      <c r="D42" s="297"/>
      <c r="E42" s="283" t="s">
        <v>668</v>
      </c>
      <c r="F42" s="283"/>
      <c r="G42" s="299"/>
      <c r="H42" s="286"/>
      <c r="I42" s="304"/>
      <c r="J42" s="283" t="s">
        <v>665</v>
      </c>
      <c r="K42" s="470"/>
    </row>
    <row r="43" spans="1:11" ht="42.55" thickBot="1" x14ac:dyDescent="0.35">
      <c r="A43" s="301"/>
      <c r="B43" s="318" t="s">
        <v>618</v>
      </c>
      <c r="C43" s="303" t="s">
        <v>669</v>
      </c>
      <c r="D43" s="297"/>
      <c r="E43" s="283" t="s">
        <v>612</v>
      </c>
      <c r="F43" s="283"/>
      <c r="G43" s="299"/>
      <c r="H43" s="286"/>
      <c r="I43" s="304"/>
      <c r="J43" s="283" t="s">
        <v>665</v>
      </c>
      <c r="K43" s="470"/>
    </row>
    <row r="44" spans="1:11" ht="53.05" thickBot="1" x14ac:dyDescent="0.35">
      <c r="A44" s="305"/>
      <c r="B44" s="315" t="s">
        <v>643</v>
      </c>
      <c r="C44" s="272" t="s">
        <v>670</v>
      </c>
      <c r="D44" s="310"/>
      <c r="E44" s="307" t="s">
        <v>671</v>
      </c>
      <c r="F44" s="307"/>
      <c r="G44" s="308"/>
      <c r="H44" s="319"/>
      <c r="I44" s="320"/>
      <c r="J44" s="280" t="s">
        <v>665</v>
      </c>
      <c r="K44" s="436"/>
    </row>
    <row r="45" spans="1:11" ht="44.2" customHeight="1" thickBot="1" x14ac:dyDescent="0.35">
      <c r="A45" s="305"/>
      <c r="B45" s="315" t="s">
        <v>672</v>
      </c>
      <c r="C45" s="272" t="s">
        <v>673</v>
      </c>
      <c r="D45" s="310"/>
      <c r="E45" s="307" t="s">
        <v>674</v>
      </c>
      <c r="F45" s="307"/>
      <c r="G45" s="308"/>
      <c r="H45" s="319"/>
      <c r="I45" s="320"/>
      <c r="J45" s="283" t="s">
        <v>665</v>
      </c>
      <c r="K45" s="276" t="s">
        <v>675</v>
      </c>
    </row>
    <row r="46" spans="1:11" ht="30.8" customHeight="1" thickBot="1" x14ac:dyDescent="0.35">
      <c r="A46" s="265">
        <v>2</v>
      </c>
      <c r="B46" s="465" t="s">
        <v>676</v>
      </c>
      <c r="C46" s="465"/>
      <c r="D46" s="266"/>
      <c r="E46" s="267"/>
      <c r="F46" s="266"/>
      <c r="G46" s="267"/>
      <c r="H46" s="286"/>
      <c r="I46" s="284"/>
      <c r="J46" s="266"/>
      <c r="K46" s="287"/>
    </row>
    <row r="47" spans="1:11" ht="48.8" customHeight="1" thickBot="1" x14ac:dyDescent="0.35">
      <c r="A47" s="305"/>
      <c r="B47" s="315" t="s">
        <v>610</v>
      </c>
      <c r="C47" s="272" t="s">
        <v>677</v>
      </c>
      <c r="D47" s="310"/>
      <c r="E47" s="307" t="s">
        <v>678</v>
      </c>
      <c r="F47" s="307"/>
      <c r="G47" s="308"/>
      <c r="H47" s="316"/>
      <c r="I47" s="317"/>
      <c r="J47" s="276" t="s">
        <v>614</v>
      </c>
      <c r="K47" s="435" t="s">
        <v>679</v>
      </c>
    </row>
    <row r="48" spans="1:11" ht="42.55" thickBot="1" x14ac:dyDescent="0.35">
      <c r="A48" s="305"/>
      <c r="B48" s="315" t="s">
        <v>616</v>
      </c>
      <c r="C48" s="272" t="s">
        <v>680</v>
      </c>
      <c r="D48" s="310"/>
      <c r="E48" s="307" t="s">
        <v>678</v>
      </c>
      <c r="F48" s="307"/>
      <c r="G48" s="308"/>
      <c r="H48" s="319"/>
      <c r="I48" s="320"/>
      <c r="J48" s="280" t="s">
        <v>614</v>
      </c>
      <c r="K48" s="470"/>
    </row>
    <row r="49" spans="1:11" ht="42.55" thickBot="1" x14ac:dyDescent="0.35">
      <c r="A49" s="305"/>
      <c r="B49" s="315" t="s">
        <v>618</v>
      </c>
      <c r="C49" s="272" t="s">
        <v>681</v>
      </c>
      <c r="D49" s="310"/>
      <c r="E49" s="307" t="s">
        <v>678</v>
      </c>
      <c r="F49" s="307"/>
      <c r="G49" s="308"/>
      <c r="H49" s="286"/>
      <c r="I49" s="304"/>
      <c r="J49" s="283" t="s">
        <v>614</v>
      </c>
      <c r="K49" s="470"/>
    </row>
    <row r="50" spans="1:11" ht="42.55" thickBot="1" x14ac:dyDescent="0.35">
      <c r="A50" s="305"/>
      <c r="B50" s="315" t="s">
        <v>643</v>
      </c>
      <c r="C50" s="272" t="s">
        <v>682</v>
      </c>
      <c r="D50" s="310"/>
      <c r="E50" s="307" t="s">
        <v>683</v>
      </c>
      <c r="F50" s="307"/>
      <c r="G50" s="308"/>
      <c r="H50" s="268"/>
      <c r="I50" s="306"/>
      <c r="J50" s="307" t="s">
        <v>614</v>
      </c>
      <c r="K50" s="436"/>
    </row>
    <row r="51" spans="1:11" ht="15.75" thickBot="1" x14ac:dyDescent="0.35">
      <c r="A51" s="311">
        <v>3</v>
      </c>
      <c r="B51" s="465" t="s">
        <v>684</v>
      </c>
      <c r="C51" s="465"/>
      <c r="D51" s="284"/>
      <c r="E51" s="285"/>
      <c r="F51" s="284"/>
      <c r="G51" s="285"/>
      <c r="H51" s="286"/>
      <c r="I51" s="284"/>
      <c r="J51" s="284"/>
      <c r="K51" s="287"/>
    </row>
    <row r="52" spans="1:11" ht="33.049999999999997" customHeight="1" thickBot="1" x14ac:dyDescent="0.35">
      <c r="A52" s="305"/>
      <c r="B52" s="315" t="s">
        <v>647</v>
      </c>
      <c r="C52" s="272" t="s">
        <v>685</v>
      </c>
      <c r="D52" s="321"/>
      <c r="E52" s="307" t="s">
        <v>686</v>
      </c>
      <c r="F52" s="307"/>
      <c r="G52" s="308"/>
      <c r="H52" s="316"/>
      <c r="I52" s="317"/>
      <c r="J52" s="276" t="s">
        <v>651</v>
      </c>
      <c r="K52" s="435" t="s">
        <v>687</v>
      </c>
    </row>
    <row r="53" spans="1:11" ht="32.1" thickBot="1" x14ac:dyDescent="0.35">
      <c r="A53" s="305"/>
      <c r="B53" s="315" t="s">
        <v>652</v>
      </c>
      <c r="C53" s="272" t="s">
        <v>688</v>
      </c>
      <c r="D53" s="321"/>
      <c r="E53" s="307" t="s">
        <v>686</v>
      </c>
      <c r="F53" s="307"/>
      <c r="G53" s="308"/>
      <c r="H53" s="286"/>
      <c r="I53" s="304"/>
      <c r="J53" s="283" t="s">
        <v>651</v>
      </c>
      <c r="K53" s="436"/>
    </row>
    <row r="54" spans="1:11" ht="15.75" thickBot="1" x14ac:dyDescent="0.35">
      <c r="A54" s="466" t="s">
        <v>689</v>
      </c>
      <c r="B54" s="467"/>
      <c r="C54" s="467"/>
      <c r="D54" s="467"/>
      <c r="E54" s="467"/>
      <c r="F54" s="467"/>
      <c r="G54" s="467"/>
      <c r="H54" s="322"/>
      <c r="I54" s="323"/>
      <c r="J54" s="323"/>
      <c r="K54" s="324"/>
    </row>
    <row r="55" spans="1:11" ht="15.75" thickBot="1" x14ac:dyDescent="0.35">
      <c r="A55" s="468" t="s">
        <v>608</v>
      </c>
      <c r="B55" s="469"/>
      <c r="C55" s="469"/>
      <c r="D55" s="469"/>
      <c r="E55" s="469"/>
      <c r="F55" s="469"/>
      <c r="G55" s="469"/>
      <c r="H55" s="262"/>
      <c r="I55" s="263"/>
      <c r="J55" s="263"/>
      <c r="K55" s="264"/>
    </row>
    <row r="56" spans="1:11" ht="24.05" customHeight="1" thickBot="1" x14ac:dyDescent="0.35">
      <c r="A56" s="265">
        <v>1</v>
      </c>
      <c r="B56" s="465" t="s">
        <v>690</v>
      </c>
      <c r="C56" s="465"/>
      <c r="D56" s="266"/>
      <c r="E56" s="267"/>
      <c r="F56" s="266"/>
      <c r="G56" s="267"/>
      <c r="H56" s="268"/>
      <c r="I56" s="266"/>
      <c r="J56" s="266"/>
      <c r="K56" s="269"/>
    </row>
    <row r="57" spans="1:11" ht="24.75" customHeight="1" thickBot="1" x14ac:dyDescent="0.35">
      <c r="A57" s="325"/>
      <c r="B57" s="302" t="s">
        <v>610</v>
      </c>
      <c r="C57" s="303" t="s">
        <v>691</v>
      </c>
      <c r="D57" s="297"/>
      <c r="E57" s="283" t="s">
        <v>692</v>
      </c>
      <c r="F57" s="283"/>
      <c r="G57" s="326"/>
      <c r="H57" s="327">
        <v>274802.71999999997</v>
      </c>
      <c r="I57" s="297" t="s">
        <v>613</v>
      </c>
      <c r="J57" s="283" t="s">
        <v>693</v>
      </c>
      <c r="K57" s="328" t="s">
        <v>694</v>
      </c>
    </row>
    <row r="58" spans="1:11" ht="39.799999999999997" customHeight="1" thickBot="1" x14ac:dyDescent="0.35">
      <c r="A58" s="325"/>
      <c r="B58" s="302" t="s">
        <v>616</v>
      </c>
      <c r="C58" s="303" t="s">
        <v>695</v>
      </c>
      <c r="D58" s="297"/>
      <c r="E58" s="283" t="s">
        <v>696</v>
      </c>
      <c r="F58" s="283"/>
      <c r="G58" s="326"/>
      <c r="H58" s="300">
        <v>0</v>
      </c>
      <c r="I58" s="297" t="s">
        <v>613</v>
      </c>
      <c r="J58" s="283" t="s">
        <v>693</v>
      </c>
      <c r="K58" s="472" t="s">
        <v>697</v>
      </c>
    </row>
    <row r="59" spans="1:11" ht="38.950000000000003" customHeight="1" thickBot="1" x14ac:dyDescent="0.35">
      <c r="A59" s="270"/>
      <c r="B59" s="271" t="s">
        <v>618</v>
      </c>
      <c r="C59" s="272" t="s">
        <v>698</v>
      </c>
      <c r="D59" s="277"/>
      <c r="E59" s="280" t="s">
        <v>696</v>
      </c>
      <c r="F59" s="280"/>
      <c r="G59" s="279"/>
      <c r="H59" s="292">
        <v>0</v>
      </c>
      <c r="I59" s="277" t="s">
        <v>613</v>
      </c>
      <c r="J59" s="280" t="s">
        <v>693</v>
      </c>
      <c r="K59" s="472"/>
    </row>
    <row r="60" spans="1:11" ht="38.950000000000003" customHeight="1" thickBot="1" x14ac:dyDescent="0.35">
      <c r="A60" s="270"/>
      <c r="B60" s="271" t="s">
        <v>643</v>
      </c>
      <c r="C60" s="272" t="s">
        <v>699</v>
      </c>
      <c r="D60" s="277"/>
      <c r="E60" s="280" t="s">
        <v>696</v>
      </c>
      <c r="F60" s="280"/>
      <c r="G60" s="279"/>
      <c r="H60" s="292">
        <v>0</v>
      </c>
      <c r="I60" s="277" t="s">
        <v>613</v>
      </c>
      <c r="J60" s="280" t="s">
        <v>693</v>
      </c>
      <c r="K60" s="472"/>
    </row>
    <row r="61" spans="1:11" ht="38.950000000000003" customHeight="1" thickBot="1" x14ac:dyDescent="0.35">
      <c r="A61" s="270"/>
      <c r="B61" s="271" t="s">
        <v>672</v>
      </c>
      <c r="C61" s="272" t="s">
        <v>700</v>
      </c>
      <c r="D61" s="297"/>
      <c r="E61" s="283"/>
      <c r="F61" s="283"/>
      <c r="G61" s="326"/>
      <c r="H61" s="300">
        <v>0</v>
      </c>
      <c r="I61" s="297" t="s">
        <v>613</v>
      </c>
      <c r="J61" s="283" t="s">
        <v>701</v>
      </c>
      <c r="K61" s="472"/>
    </row>
    <row r="62" spans="1:11" ht="44.55" customHeight="1" thickBot="1" x14ac:dyDescent="0.35">
      <c r="A62" s="270"/>
      <c r="B62" s="271" t="s">
        <v>710</v>
      </c>
      <c r="C62" s="272" t="s">
        <v>711</v>
      </c>
      <c r="D62" s="297"/>
      <c r="E62" s="283"/>
      <c r="F62" s="283"/>
      <c r="G62" s="326"/>
      <c r="H62" s="300">
        <v>0</v>
      </c>
      <c r="I62" s="297" t="s">
        <v>613</v>
      </c>
      <c r="J62" s="283" t="s">
        <v>693</v>
      </c>
      <c r="K62" s="472"/>
    </row>
    <row r="63" spans="1:11" ht="54" customHeight="1" thickBot="1" x14ac:dyDescent="0.35">
      <c r="A63" s="270"/>
      <c r="B63" s="271" t="s">
        <v>712</v>
      </c>
      <c r="C63" s="272" t="s">
        <v>713</v>
      </c>
      <c r="D63" s="297"/>
      <c r="E63" s="283"/>
      <c r="F63" s="283"/>
      <c r="G63" s="326"/>
      <c r="H63" s="300">
        <v>0</v>
      </c>
      <c r="I63" s="297" t="s">
        <v>613</v>
      </c>
      <c r="J63" s="283" t="s">
        <v>693</v>
      </c>
      <c r="K63" s="473"/>
    </row>
    <row r="64" spans="1:11" ht="49.75" customHeight="1" thickBot="1" x14ac:dyDescent="0.35">
      <c r="A64" s="468" t="s">
        <v>663</v>
      </c>
      <c r="B64" s="469"/>
      <c r="C64" s="469"/>
      <c r="D64" s="469"/>
      <c r="E64" s="469"/>
      <c r="F64" s="469"/>
      <c r="G64" s="469"/>
      <c r="H64" s="262"/>
      <c r="I64" s="263"/>
      <c r="J64" s="263"/>
      <c r="K64" s="264"/>
    </row>
    <row r="65" spans="1:12" ht="32.1" customHeight="1" thickBot="1" x14ac:dyDescent="0.35">
      <c r="A65" s="270">
        <v>1</v>
      </c>
      <c r="B65" s="474" t="s">
        <v>714</v>
      </c>
      <c r="C65" s="475"/>
      <c r="D65" s="276"/>
      <c r="E65" s="276" t="s">
        <v>702</v>
      </c>
      <c r="F65" s="276"/>
      <c r="G65" s="288"/>
      <c r="H65" s="316"/>
      <c r="I65" s="317"/>
      <c r="J65" s="276" t="s">
        <v>703</v>
      </c>
      <c r="K65" s="435" t="s">
        <v>704</v>
      </c>
    </row>
    <row r="66" spans="1:12" ht="15.75" customHeight="1" thickBot="1" x14ac:dyDescent="0.35">
      <c r="A66" s="270">
        <v>2</v>
      </c>
      <c r="B66" s="474" t="s">
        <v>715</v>
      </c>
      <c r="C66" s="475"/>
      <c r="D66" s="280"/>
      <c r="E66" s="280" t="s">
        <v>702</v>
      </c>
      <c r="F66" s="280"/>
      <c r="G66" s="289"/>
      <c r="H66" s="319"/>
      <c r="I66" s="320"/>
      <c r="J66" s="280" t="s">
        <v>703</v>
      </c>
      <c r="K66" s="470"/>
    </row>
    <row r="67" spans="1:12" ht="15.75" customHeight="1" thickBot="1" x14ac:dyDescent="0.35">
      <c r="A67" s="270">
        <v>3</v>
      </c>
      <c r="B67" s="476" t="s">
        <v>716</v>
      </c>
      <c r="C67" s="477"/>
      <c r="D67" s="283"/>
      <c r="E67" s="283" t="s">
        <v>702</v>
      </c>
      <c r="F67" s="283"/>
      <c r="G67" s="299"/>
      <c r="H67" s="286"/>
      <c r="I67" s="304"/>
      <c r="J67" s="283" t="s">
        <v>705</v>
      </c>
      <c r="K67" s="470"/>
    </row>
    <row r="68" spans="1:12" ht="15.75" thickBot="1" x14ac:dyDescent="0.35">
      <c r="A68" s="466" t="s">
        <v>706</v>
      </c>
      <c r="B68" s="467"/>
      <c r="C68" s="467"/>
      <c r="D68" s="467"/>
      <c r="E68" s="467"/>
      <c r="F68" s="467"/>
      <c r="G68" s="478"/>
      <c r="H68" s="329"/>
      <c r="I68" s="330"/>
      <c r="J68" s="330"/>
      <c r="K68" s="330"/>
    </row>
    <row r="69" spans="1:12" ht="21.6" customHeight="1" thickBot="1" x14ac:dyDescent="0.35">
      <c r="A69" s="479" t="s">
        <v>608</v>
      </c>
      <c r="B69" s="480"/>
      <c r="C69" s="480"/>
      <c r="D69" s="480"/>
      <c r="E69" s="480"/>
      <c r="F69" s="480"/>
      <c r="G69" s="480"/>
      <c r="H69" s="480"/>
      <c r="I69" s="480"/>
      <c r="J69" s="480"/>
      <c r="K69" s="481"/>
    </row>
    <row r="70" spans="1:12" ht="15.75" thickBot="1" x14ac:dyDescent="0.35">
      <c r="A70" s="265">
        <v>1</v>
      </c>
      <c r="B70" s="465" t="s">
        <v>707</v>
      </c>
      <c r="C70" s="465"/>
      <c r="D70" s="266"/>
      <c r="E70" s="267"/>
      <c r="F70" s="266"/>
      <c r="G70" s="267"/>
      <c r="H70" s="268"/>
      <c r="I70" s="266"/>
      <c r="J70" s="266"/>
      <c r="K70" s="269"/>
    </row>
    <row r="71" spans="1:12" ht="21.6" thickBot="1" x14ac:dyDescent="0.35">
      <c r="A71" s="270"/>
      <c r="B71" s="271" t="s">
        <v>610</v>
      </c>
      <c r="C71" s="331" t="s">
        <v>717</v>
      </c>
      <c r="D71" s="307"/>
      <c r="E71" s="307"/>
      <c r="F71" s="332"/>
      <c r="G71" s="308"/>
      <c r="H71" s="308">
        <v>0</v>
      </c>
      <c r="I71" s="307" t="s">
        <v>613</v>
      </c>
      <c r="J71" s="307" t="s">
        <v>708</v>
      </c>
      <c r="K71" s="435" t="s">
        <v>709</v>
      </c>
    </row>
    <row r="72" spans="1:12" ht="21.6" thickBot="1" x14ac:dyDescent="0.35">
      <c r="A72" s="270"/>
      <c r="B72" s="271" t="s">
        <v>616</v>
      </c>
      <c r="C72" s="331" t="s">
        <v>718</v>
      </c>
      <c r="D72" s="307"/>
      <c r="E72" s="307"/>
      <c r="F72" s="307"/>
      <c r="G72" s="308"/>
      <c r="H72" s="308">
        <v>0</v>
      </c>
      <c r="I72" s="307" t="s">
        <v>613</v>
      </c>
      <c r="J72" s="307" t="s">
        <v>708</v>
      </c>
      <c r="K72" s="436"/>
    </row>
    <row r="75" spans="1:12" x14ac:dyDescent="0.3">
      <c r="C75" s="333"/>
      <c r="D75" s="334"/>
      <c r="E75" s="334"/>
      <c r="F75" s="335"/>
      <c r="G75" s="335"/>
      <c r="H75" s="336"/>
      <c r="I75" s="334"/>
      <c r="L75" s="334"/>
    </row>
    <row r="76" spans="1:12" x14ac:dyDescent="0.3">
      <c r="C76" s="333"/>
      <c r="D76" s="334"/>
      <c r="E76" s="337"/>
      <c r="F76" s="335"/>
      <c r="G76" s="335"/>
      <c r="H76" s="336"/>
      <c r="I76" s="337"/>
      <c r="L76" s="337"/>
    </row>
    <row r="77" spans="1:12" x14ac:dyDescent="0.3">
      <c r="C77" s="333"/>
      <c r="D77" s="334"/>
      <c r="E77" s="334"/>
      <c r="G77" s="335"/>
      <c r="H77" s="336"/>
      <c r="I77" s="334"/>
      <c r="L77" s="334"/>
    </row>
    <row r="78" spans="1:12" x14ac:dyDescent="0.3">
      <c r="C78" s="333"/>
      <c r="D78" s="334"/>
      <c r="E78" s="334"/>
      <c r="G78" s="335"/>
      <c r="H78" s="336"/>
      <c r="I78" s="334"/>
      <c r="L78" s="334"/>
    </row>
    <row r="79" spans="1:12" x14ac:dyDescent="0.3">
      <c r="C79" s="333"/>
    </row>
  </sheetData>
  <mergeCells count="43">
    <mergeCell ref="A68:G68"/>
    <mergeCell ref="A69:K69"/>
    <mergeCell ref="B70:C70"/>
    <mergeCell ref="B65:C65"/>
    <mergeCell ref="A64:G64"/>
    <mergeCell ref="K65:K67"/>
    <mergeCell ref="B66:C66"/>
    <mergeCell ref="B67:C67"/>
    <mergeCell ref="K41:K44"/>
    <mergeCell ref="B46:C46"/>
    <mergeCell ref="K47:K50"/>
    <mergeCell ref="K58:K63"/>
    <mergeCell ref="B51:C51"/>
    <mergeCell ref="K52:K53"/>
    <mergeCell ref="A54:G54"/>
    <mergeCell ref="A55:G55"/>
    <mergeCell ref="B56:C56"/>
    <mergeCell ref="B30:C30"/>
    <mergeCell ref="B33:C33"/>
    <mergeCell ref="K36:K38"/>
    <mergeCell ref="A39:G39"/>
    <mergeCell ref="B40:C40"/>
    <mergeCell ref="B15:C15"/>
    <mergeCell ref="K16:K18"/>
    <mergeCell ref="B19:C19"/>
    <mergeCell ref="K20:K22"/>
    <mergeCell ref="B23:C23"/>
    <mergeCell ref="K71:K72"/>
    <mergeCell ref="A3:K3"/>
    <mergeCell ref="A4:K4"/>
    <mergeCell ref="A5:K5"/>
    <mergeCell ref="A6:C8"/>
    <mergeCell ref="D6:G6"/>
    <mergeCell ref="H6:I6"/>
    <mergeCell ref="J6:J8"/>
    <mergeCell ref="K6:K8"/>
    <mergeCell ref="D7:E7"/>
    <mergeCell ref="F7:G7"/>
    <mergeCell ref="B35:C35"/>
    <mergeCell ref="A9:G9"/>
    <mergeCell ref="A10:G10"/>
    <mergeCell ref="B11:C11"/>
    <mergeCell ref="K12:K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
  <sheetViews>
    <sheetView topLeftCell="C10" workbookViewId="0">
      <selection activeCell="C13" sqref="A1:XFD1048576"/>
    </sheetView>
  </sheetViews>
  <sheetFormatPr baseColWidth="10" defaultRowHeight="12.45" x14ac:dyDescent="0.2"/>
  <cols>
    <col min="1" max="1" width="2.6640625" style="30" customWidth="1"/>
    <col min="2" max="2" width="47.88671875" style="30" customWidth="1"/>
    <col min="3" max="3" width="19.33203125" style="30" customWidth="1"/>
    <col min="4" max="4" width="20" style="30" customWidth="1"/>
    <col min="5" max="5" width="23.6640625" style="30" customWidth="1"/>
    <col min="6" max="6" width="21.33203125" style="30" customWidth="1"/>
    <col min="7" max="7" width="18.33203125" style="30" customWidth="1"/>
    <col min="8" max="8" width="14" style="30" customWidth="1"/>
    <col min="9" max="9" width="16.6640625" style="30" customWidth="1"/>
    <col min="10" max="256" width="11.5546875" style="30"/>
    <col min="257" max="257" width="5" style="30" customWidth="1"/>
    <col min="258" max="258" width="47.88671875" style="30" customWidth="1"/>
    <col min="259" max="259" width="19.33203125" style="30" customWidth="1"/>
    <col min="260" max="260" width="18.88671875" style="30" customWidth="1"/>
    <col min="261" max="261" width="20" style="30" customWidth="1"/>
    <col min="262" max="262" width="21.33203125" style="30" customWidth="1"/>
    <col min="263" max="263" width="16.6640625" style="30" customWidth="1"/>
    <col min="264" max="264" width="14" style="30" customWidth="1"/>
    <col min="265" max="265" width="16.6640625" style="30" customWidth="1"/>
    <col min="266" max="512" width="11.5546875" style="30"/>
    <col min="513" max="513" width="5" style="30" customWidth="1"/>
    <col min="514" max="514" width="47.88671875" style="30" customWidth="1"/>
    <col min="515" max="515" width="19.33203125" style="30" customWidth="1"/>
    <col min="516" max="516" width="18.88671875" style="30" customWidth="1"/>
    <col min="517" max="517" width="20" style="30" customWidth="1"/>
    <col min="518" max="518" width="21.33203125" style="30" customWidth="1"/>
    <col min="519" max="519" width="16.6640625" style="30" customWidth="1"/>
    <col min="520" max="520" width="14" style="30" customWidth="1"/>
    <col min="521" max="521" width="16.6640625" style="30" customWidth="1"/>
    <col min="522" max="768" width="11.5546875" style="30"/>
    <col min="769" max="769" width="5" style="30" customWidth="1"/>
    <col min="770" max="770" width="47.88671875" style="30" customWidth="1"/>
    <col min="771" max="771" width="19.33203125" style="30" customWidth="1"/>
    <col min="772" max="772" width="18.88671875" style="30" customWidth="1"/>
    <col min="773" max="773" width="20" style="30" customWidth="1"/>
    <col min="774" max="774" width="21.33203125" style="30" customWidth="1"/>
    <col min="775" max="775" width="16.6640625" style="30" customWidth="1"/>
    <col min="776" max="776" width="14" style="30" customWidth="1"/>
    <col min="777" max="777" width="16.6640625" style="30" customWidth="1"/>
    <col min="778" max="1024" width="11.5546875" style="30"/>
    <col min="1025" max="1025" width="5" style="30" customWidth="1"/>
    <col min="1026" max="1026" width="47.88671875" style="30" customWidth="1"/>
    <col min="1027" max="1027" width="19.33203125" style="30" customWidth="1"/>
    <col min="1028" max="1028" width="18.88671875" style="30" customWidth="1"/>
    <col min="1029" max="1029" width="20" style="30" customWidth="1"/>
    <col min="1030" max="1030" width="21.33203125" style="30" customWidth="1"/>
    <col min="1031" max="1031" width="16.6640625" style="30" customWidth="1"/>
    <col min="1032" max="1032" width="14" style="30" customWidth="1"/>
    <col min="1033" max="1033" width="16.6640625" style="30" customWidth="1"/>
    <col min="1034" max="1280" width="11.5546875" style="30"/>
    <col min="1281" max="1281" width="5" style="30" customWidth="1"/>
    <col min="1282" max="1282" width="47.88671875" style="30" customWidth="1"/>
    <col min="1283" max="1283" width="19.33203125" style="30" customWidth="1"/>
    <col min="1284" max="1284" width="18.88671875" style="30" customWidth="1"/>
    <col min="1285" max="1285" width="20" style="30" customWidth="1"/>
    <col min="1286" max="1286" width="21.33203125" style="30" customWidth="1"/>
    <col min="1287" max="1287" width="16.6640625" style="30" customWidth="1"/>
    <col min="1288" max="1288" width="14" style="30" customWidth="1"/>
    <col min="1289" max="1289" width="16.6640625" style="30" customWidth="1"/>
    <col min="1290" max="1536" width="11.5546875" style="30"/>
    <col min="1537" max="1537" width="5" style="30" customWidth="1"/>
    <col min="1538" max="1538" width="47.88671875" style="30" customWidth="1"/>
    <col min="1539" max="1539" width="19.33203125" style="30" customWidth="1"/>
    <col min="1540" max="1540" width="18.88671875" style="30" customWidth="1"/>
    <col min="1541" max="1541" width="20" style="30" customWidth="1"/>
    <col min="1542" max="1542" width="21.33203125" style="30" customWidth="1"/>
    <col min="1543" max="1543" width="16.6640625" style="30" customWidth="1"/>
    <col min="1544" max="1544" width="14" style="30" customWidth="1"/>
    <col min="1545" max="1545" width="16.6640625" style="30" customWidth="1"/>
    <col min="1546" max="1792" width="11.5546875" style="30"/>
    <col min="1793" max="1793" width="5" style="30" customWidth="1"/>
    <col min="1794" max="1794" width="47.88671875" style="30" customWidth="1"/>
    <col min="1795" max="1795" width="19.33203125" style="30" customWidth="1"/>
    <col min="1796" max="1796" width="18.88671875" style="30" customWidth="1"/>
    <col min="1797" max="1797" width="20" style="30" customWidth="1"/>
    <col min="1798" max="1798" width="21.33203125" style="30" customWidth="1"/>
    <col min="1799" max="1799" width="16.6640625" style="30" customWidth="1"/>
    <col min="1800" max="1800" width="14" style="30" customWidth="1"/>
    <col min="1801" max="1801" width="16.6640625" style="30" customWidth="1"/>
    <col min="1802" max="2048" width="11.5546875" style="30"/>
    <col min="2049" max="2049" width="5" style="30" customWidth="1"/>
    <col min="2050" max="2050" width="47.88671875" style="30" customWidth="1"/>
    <col min="2051" max="2051" width="19.33203125" style="30" customWidth="1"/>
    <col min="2052" max="2052" width="18.88671875" style="30" customWidth="1"/>
    <col min="2053" max="2053" width="20" style="30" customWidth="1"/>
    <col min="2054" max="2054" width="21.33203125" style="30" customWidth="1"/>
    <col min="2055" max="2055" width="16.6640625" style="30" customWidth="1"/>
    <col min="2056" max="2056" width="14" style="30" customWidth="1"/>
    <col min="2057" max="2057" width="16.6640625" style="30" customWidth="1"/>
    <col min="2058" max="2304" width="11.5546875" style="30"/>
    <col min="2305" max="2305" width="5" style="30" customWidth="1"/>
    <col min="2306" max="2306" width="47.88671875" style="30" customWidth="1"/>
    <col min="2307" max="2307" width="19.33203125" style="30" customWidth="1"/>
    <col min="2308" max="2308" width="18.88671875" style="30" customWidth="1"/>
    <col min="2309" max="2309" width="20" style="30" customWidth="1"/>
    <col min="2310" max="2310" width="21.33203125" style="30" customWidth="1"/>
    <col min="2311" max="2311" width="16.6640625" style="30" customWidth="1"/>
    <col min="2312" max="2312" width="14" style="30" customWidth="1"/>
    <col min="2313" max="2313" width="16.6640625" style="30" customWidth="1"/>
    <col min="2314" max="2560" width="11.5546875" style="30"/>
    <col min="2561" max="2561" width="5" style="30" customWidth="1"/>
    <col min="2562" max="2562" width="47.88671875" style="30" customWidth="1"/>
    <col min="2563" max="2563" width="19.33203125" style="30" customWidth="1"/>
    <col min="2564" max="2564" width="18.88671875" style="30" customWidth="1"/>
    <col min="2565" max="2565" width="20" style="30" customWidth="1"/>
    <col min="2566" max="2566" width="21.33203125" style="30" customWidth="1"/>
    <col min="2567" max="2567" width="16.6640625" style="30" customWidth="1"/>
    <col min="2568" max="2568" width="14" style="30" customWidth="1"/>
    <col min="2569" max="2569" width="16.6640625" style="30" customWidth="1"/>
    <col min="2570" max="2816" width="11.5546875" style="30"/>
    <col min="2817" max="2817" width="5" style="30" customWidth="1"/>
    <col min="2818" max="2818" width="47.88671875" style="30" customWidth="1"/>
    <col min="2819" max="2819" width="19.33203125" style="30" customWidth="1"/>
    <col min="2820" max="2820" width="18.88671875" style="30" customWidth="1"/>
    <col min="2821" max="2821" width="20" style="30" customWidth="1"/>
    <col min="2822" max="2822" width="21.33203125" style="30" customWidth="1"/>
    <col min="2823" max="2823" width="16.6640625" style="30" customWidth="1"/>
    <col min="2824" max="2824" width="14" style="30" customWidth="1"/>
    <col min="2825" max="2825" width="16.6640625" style="30" customWidth="1"/>
    <col min="2826" max="3072" width="11.5546875" style="30"/>
    <col min="3073" max="3073" width="5" style="30" customWidth="1"/>
    <col min="3074" max="3074" width="47.88671875" style="30" customWidth="1"/>
    <col min="3075" max="3075" width="19.33203125" style="30" customWidth="1"/>
    <col min="3076" max="3076" width="18.88671875" style="30" customWidth="1"/>
    <col min="3077" max="3077" width="20" style="30" customWidth="1"/>
    <col min="3078" max="3078" width="21.33203125" style="30" customWidth="1"/>
    <col min="3079" max="3079" width="16.6640625" style="30" customWidth="1"/>
    <col min="3080" max="3080" width="14" style="30" customWidth="1"/>
    <col min="3081" max="3081" width="16.6640625" style="30" customWidth="1"/>
    <col min="3082" max="3328" width="11.5546875" style="30"/>
    <col min="3329" max="3329" width="5" style="30" customWidth="1"/>
    <col min="3330" max="3330" width="47.88671875" style="30" customWidth="1"/>
    <col min="3331" max="3331" width="19.33203125" style="30" customWidth="1"/>
    <col min="3332" max="3332" width="18.88671875" style="30" customWidth="1"/>
    <col min="3333" max="3333" width="20" style="30" customWidth="1"/>
    <col min="3334" max="3334" width="21.33203125" style="30" customWidth="1"/>
    <col min="3335" max="3335" width="16.6640625" style="30" customWidth="1"/>
    <col min="3336" max="3336" width="14" style="30" customWidth="1"/>
    <col min="3337" max="3337" width="16.6640625" style="30" customWidth="1"/>
    <col min="3338" max="3584" width="11.5546875" style="30"/>
    <col min="3585" max="3585" width="5" style="30" customWidth="1"/>
    <col min="3586" max="3586" width="47.88671875" style="30" customWidth="1"/>
    <col min="3587" max="3587" width="19.33203125" style="30" customWidth="1"/>
    <col min="3588" max="3588" width="18.88671875" style="30" customWidth="1"/>
    <col min="3589" max="3589" width="20" style="30" customWidth="1"/>
    <col min="3590" max="3590" width="21.33203125" style="30" customWidth="1"/>
    <col min="3591" max="3591" width="16.6640625" style="30" customWidth="1"/>
    <col min="3592" max="3592" width="14" style="30" customWidth="1"/>
    <col min="3593" max="3593" width="16.6640625" style="30" customWidth="1"/>
    <col min="3594" max="3840" width="11.5546875" style="30"/>
    <col min="3841" max="3841" width="5" style="30" customWidth="1"/>
    <col min="3842" max="3842" width="47.88671875" style="30" customWidth="1"/>
    <col min="3843" max="3843" width="19.33203125" style="30" customWidth="1"/>
    <col min="3844" max="3844" width="18.88671875" style="30" customWidth="1"/>
    <col min="3845" max="3845" width="20" style="30" customWidth="1"/>
    <col min="3846" max="3846" width="21.33203125" style="30" customWidth="1"/>
    <col min="3847" max="3847" width="16.6640625" style="30" customWidth="1"/>
    <col min="3848" max="3848" width="14" style="30" customWidth="1"/>
    <col min="3849" max="3849" width="16.6640625" style="30" customWidth="1"/>
    <col min="3850" max="4096" width="11.5546875" style="30"/>
    <col min="4097" max="4097" width="5" style="30" customWidth="1"/>
    <col min="4098" max="4098" width="47.88671875" style="30" customWidth="1"/>
    <col min="4099" max="4099" width="19.33203125" style="30" customWidth="1"/>
    <col min="4100" max="4100" width="18.88671875" style="30" customWidth="1"/>
    <col min="4101" max="4101" width="20" style="30" customWidth="1"/>
    <col min="4102" max="4102" width="21.33203125" style="30" customWidth="1"/>
    <col min="4103" max="4103" width="16.6640625" style="30" customWidth="1"/>
    <col min="4104" max="4104" width="14" style="30" customWidth="1"/>
    <col min="4105" max="4105" width="16.6640625" style="30" customWidth="1"/>
    <col min="4106" max="4352" width="11.5546875" style="30"/>
    <col min="4353" max="4353" width="5" style="30" customWidth="1"/>
    <col min="4354" max="4354" width="47.88671875" style="30" customWidth="1"/>
    <col min="4355" max="4355" width="19.33203125" style="30" customWidth="1"/>
    <col min="4356" max="4356" width="18.88671875" style="30" customWidth="1"/>
    <col min="4357" max="4357" width="20" style="30" customWidth="1"/>
    <col min="4358" max="4358" width="21.33203125" style="30" customWidth="1"/>
    <col min="4359" max="4359" width="16.6640625" style="30" customWidth="1"/>
    <col min="4360" max="4360" width="14" style="30" customWidth="1"/>
    <col min="4361" max="4361" width="16.6640625" style="30" customWidth="1"/>
    <col min="4362" max="4608" width="11.5546875" style="30"/>
    <col min="4609" max="4609" width="5" style="30" customWidth="1"/>
    <col min="4610" max="4610" width="47.88671875" style="30" customWidth="1"/>
    <col min="4611" max="4611" width="19.33203125" style="30" customWidth="1"/>
    <col min="4612" max="4612" width="18.88671875" style="30" customWidth="1"/>
    <col min="4613" max="4613" width="20" style="30" customWidth="1"/>
    <col min="4614" max="4614" width="21.33203125" style="30" customWidth="1"/>
    <col min="4615" max="4615" width="16.6640625" style="30" customWidth="1"/>
    <col min="4616" max="4616" width="14" style="30" customWidth="1"/>
    <col min="4617" max="4617" width="16.6640625" style="30" customWidth="1"/>
    <col min="4618" max="4864" width="11.5546875" style="30"/>
    <col min="4865" max="4865" width="5" style="30" customWidth="1"/>
    <col min="4866" max="4866" width="47.88671875" style="30" customWidth="1"/>
    <col min="4867" max="4867" width="19.33203125" style="30" customWidth="1"/>
    <col min="4868" max="4868" width="18.88671875" style="30" customWidth="1"/>
    <col min="4869" max="4869" width="20" style="30" customWidth="1"/>
    <col min="4870" max="4870" width="21.33203125" style="30" customWidth="1"/>
    <col min="4871" max="4871" width="16.6640625" style="30" customWidth="1"/>
    <col min="4872" max="4872" width="14" style="30" customWidth="1"/>
    <col min="4873" max="4873" width="16.6640625" style="30" customWidth="1"/>
    <col min="4874" max="5120" width="11.5546875" style="30"/>
    <col min="5121" max="5121" width="5" style="30" customWidth="1"/>
    <col min="5122" max="5122" width="47.88671875" style="30" customWidth="1"/>
    <col min="5123" max="5123" width="19.33203125" style="30" customWidth="1"/>
    <col min="5124" max="5124" width="18.88671875" style="30" customWidth="1"/>
    <col min="5125" max="5125" width="20" style="30" customWidth="1"/>
    <col min="5126" max="5126" width="21.33203125" style="30" customWidth="1"/>
    <col min="5127" max="5127" width="16.6640625" style="30" customWidth="1"/>
    <col min="5128" max="5128" width="14" style="30" customWidth="1"/>
    <col min="5129" max="5129" width="16.6640625" style="30" customWidth="1"/>
    <col min="5130" max="5376" width="11.5546875" style="30"/>
    <col min="5377" max="5377" width="5" style="30" customWidth="1"/>
    <col min="5378" max="5378" width="47.88671875" style="30" customWidth="1"/>
    <col min="5379" max="5379" width="19.33203125" style="30" customWidth="1"/>
    <col min="5380" max="5380" width="18.88671875" style="30" customWidth="1"/>
    <col min="5381" max="5381" width="20" style="30" customWidth="1"/>
    <col min="5382" max="5382" width="21.33203125" style="30" customWidth="1"/>
    <col min="5383" max="5383" width="16.6640625" style="30" customWidth="1"/>
    <col min="5384" max="5384" width="14" style="30" customWidth="1"/>
    <col min="5385" max="5385" width="16.6640625" style="30" customWidth="1"/>
    <col min="5386" max="5632" width="11.5546875" style="30"/>
    <col min="5633" max="5633" width="5" style="30" customWidth="1"/>
    <col min="5634" max="5634" width="47.88671875" style="30" customWidth="1"/>
    <col min="5635" max="5635" width="19.33203125" style="30" customWidth="1"/>
    <col min="5636" max="5636" width="18.88671875" style="30" customWidth="1"/>
    <col min="5637" max="5637" width="20" style="30" customWidth="1"/>
    <col min="5638" max="5638" width="21.33203125" style="30" customWidth="1"/>
    <col min="5639" max="5639" width="16.6640625" style="30" customWidth="1"/>
    <col min="5640" max="5640" width="14" style="30" customWidth="1"/>
    <col min="5641" max="5641" width="16.6640625" style="30" customWidth="1"/>
    <col min="5642" max="5888" width="11.5546875" style="30"/>
    <col min="5889" max="5889" width="5" style="30" customWidth="1"/>
    <col min="5890" max="5890" width="47.88671875" style="30" customWidth="1"/>
    <col min="5891" max="5891" width="19.33203125" style="30" customWidth="1"/>
    <col min="5892" max="5892" width="18.88671875" style="30" customWidth="1"/>
    <col min="5893" max="5893" width="20" style="30" customWidth="1"/>
    <col min="5894" max="5894" width="21.33203125" style="30" customWidth="1"/>
    <col min="5895" max="5895" width="16.6640625" style="30" customWidth="1"/>
    <col min="5896" max="5896" width="14" style="30" customWidth="1"/>
    <col min="5897" max="5897" width="16.6640625" style="30" customWidth="1"/>
    <col min="5898" max="6144" width="11.5546875" style="30"/>
    <col min="6145" max="6145" width="5" style="30" customWidth="1"/>
    <col min="6146" max="6146" width="47.88671875" style="30" customWidth="1"/>
    <col min="6147" max="6147" width="19.33203125" style="30" customWidth="1"/>
    <col min="6148" max="6148" width="18.88671875" style="30" customWidth="1"/>
    <col min="6149" max="6149" width="20" style="30" customWidth="1"/>
    <col min="6150" max="6150" width="21.33203125" style="30" customWidth="1"/>
    <col min="6151" max="6151" width="16.6640625" style="30" customWidth="1"/>
    <col min="6152" max="6152" width="14" style="30" customWidth="1"/>
    <col min="6153" max="6153" width="16.6640625" style="30" customWidth="1"/>
    <col min="6154" max="6400" width="11.5546875" style="30"/>
    <col min="6401" max="6401" width="5" style="30" customWidth="1"/>
    <col min="6402" max="6402" width="47.88671875" style="30" customWidth="1"/>
    <col min="6403" max="6403" width="19.33203125" style="30" customWidth="1"/>
    <col min="6404" max="6404" width="18.88671875" style="30" customWidth="1"/>
    <col min="6405" max="6405" width="20" style="30" customWidth="1"/>
    <col min="6406" max="6406" width="21.33203125" style="30" customWidth="1"/>
    <col min="6407" max="6407" width="16.6640625" style="30" customWidth="1"/>
    <col min="6408" max="6408" width="14" style="30" customWidth="1"/>
    <col min="6409" max="6409" width="16.6640625" style="30" customWidth="1"/>
    <col min="6410" max="6656" width="11.5546875" style="30"/>
    <col min="6657" max="6657" width="5" style="30" customWidth="1"/>
    <col min="6658" max="6658" width="47.88671875" style="30" customWidth="1"/>
    <col min="6659" max="6659" width="19.33203125" style="30" customWidth="1"/>
    <col min="6660" max="6660" width="18.88671875" style="30" customWidth="1"/>
    <col min="6661" max="6661" width="20" style="30" customWidth="1"/>
    <col min="6662" max="6662" width="21.33203125" style="30" customWidth="1"/>
    <col min="6663" max="6663" width="16.6640625" style="30" customWidth="1"/>
    <col min="6664" max="6664" width="14" style="30" customWidth="1"/>
    <col min="6665" max="6665" width="16.6640625" style="30" customWidth="1"/>
    <col min="6666" max="6912" width="11.5546875" style="30"/>
    <col min="6913" max="6913" width="5" style="30" customWidth="1"/>
    <col min="6914" max="6914" width="47.88671875" style="30" customWidth="1"/>
    <col min="6915" max="6915" width="19.33203125" style="30" customWidth="1"/>
    <col min="6916" max="6916" width="18.88671875" style="30" customWidth="1"/>
    <col min="6917" max="6917" width="20" style="30" customWidth="1"/>
    <col min="6918" max="6918" width="21.33203125" style="30" customWidth="1"/>
    <col min="6919" max="6919" width="16.6640625" style="30" customWidth="1"/>
    <col min="6920" max="6920" width="14" style="30" customWidth="1"/>
    <col min="6921" max="6921" width="16.6640625" style="30" customWidth="1"/>
    <col min="6922" max="7168" width="11.5546875" style="30"/>
    <col min="7169" max="7169" width="5" style="30" customWidth="1"/>
    <col min="7170" max="7170" width="47.88671875" style="30" customWidth="1"/>
    <col min="7171" max="7171" width="19.33203125" style="30" customWidth="1"/>
    <col min="7172" max="7172" width="18.88671875" style="30" customWidth="1"/>
    <col min="7173" max="7173" width="20" style="30" customWidth="1"/>
    <col min="7174" max="7174" width="21.33203125" style="30" customWidth="1"/>
    <col min="7175" max="7175" width="16.6640625" style="30" customWidth="1"/>
    <col min="7176" max="7176" width="14" style="30" customWidth="1"/>
    <col min="7177" max="7177" width="16.6640625" style="30" customWidth="1"/>
    <col min="7178" max="7424" width="11.5546875" style="30"/>
    <col min="7425" max="7425" width="5" style="30" customWidth="1"/>
    <col min="7426" max="7426" width="47.88671875" style="30" customWidth="1"/>
    <col min="7427" max="7427" width="19.33203125" style="30" customWidth="1"/>
    <col min="7428" max="7428" width="18.88671875" style="30" customWidth="1"/>
    <col min="7429" max="7429" width="20" style="30" customWidth="1"/>
    <col min="7430" max="7430" width="21.33203125" style="30" customWidth="1"/>
    <col min="7431" max="7431" width="16.6640625" style="30" customWidth="1"/>
    <col min="7432" max="7432" width="14" style="30" customWidth="1"/>
    <col min="7433" max="7433" width="16.6640625" style="30" customWidth="1"/>
    <col min="7434" max="7680" width="11.5546875" style="30"/>
    <col min="7681" max="7681" width="5" style="30" customWidth="1"/>
    <col min="7682" max="7682" width="47.88671875" style="30" customWidth="1"/>
    <col min="7683" max="7683" width="19.33203125" style="30" customWidth="1"/>
    <col min="7684" max="7684" width="18.88671875" style="30" customWidth="1"/>
    <col min="7685" max="7685" width="20" style="30" customWidth="1"/>
    <col min="7686" max="7686" width="21.33203125" style="30" customWidth="1"/>
    <col min="7687" max="7687" width="16.6640625" style="30" customWidth="1"/>
    <col min="7688" max="7688" width="14" style="30" customWidth="1"/>
    <col min="7689" max="7689" width="16.6640625" style="30" customWidth="1"/>
    <col min="7690" max="7936" width="11.5546875" style="30"/>
    <col min="7937" max="7937" width="5" style="30" customWidth="1"/>
    <col min="7938" max="7938" width="47.88671875" style="30" customWidth="1"/>
    <col min="7939" max="7939" width="19.33203125" style="30" customWidth="1"/>
    <col min="7940" max="7940" width="18.88671875" style="30" customWidth="1"/>
    <col min="7941" max="7941" width="20" style="30" customWidth="1"/>
    <col min="7942" max="7942" width="21.33203125" style="30" customWidth="1"/>
    <col min="7943" max="7943" width="16.6640625" style="30" customWidth="1"/>
    <col min="7944" max="7944" width="14" style="30" customWidth="1"/>
    <col min="7945" max="7945" width="16.6640625" style="30" customWidth="1"/>
    <col min="7946" max="8192" width="11.5546875" style="30"/>
    <col min="8193" max="8193" width="5" style="30" customWidth="1"/>
    <col min="8194" max="8194" width="47.88671875" style="30" customWidth="1"/>
    <col min="8195" max="8195" width="19.33203125" style="30" customWidth="1"/>
    <col min="8196" max="8196" width="18.88671875" style="30" customWidth="1"/>
    <col min="8197" max="8197" width="20" style="30" customWidth="1"/>
    <col min="8198" max="8198" width="21.33203125" style="30" customWidth="1"/>
    <col min="8199" max="8199" width="16.6640625" style="30" customWidth="1"/>
    <col min="8200" max="8200" width="14" style="30" customWidth="1"/>
    <col min="8201" max="8201" width="16.6640625" style="30" customWidth="1"/>
    <col min="8202" max="8448" width="11.5546875" style="30"/>
    <col min="8449" max="8449" width="5" style="30" customWidth="1"/>
    <col min="8450" max="8450" width="47.88671875" style="30" customWidth="1"/>
    <col min="8451" max="8451" width="19.33203125" style="30" customWidth="1"/>
    <col min="8452" max="8452" width="18.88671875" style="30" customWidth="1"/>
    <col min="8453" max="8453" width="20" style="30" customWidth="1"/>
    <col min="8454" max="8454" width="21.33203125" style="30" customWidth="1"/>
    <col min="8455" max="8455" width="16.6640625" style="30" customWidth="1"/>
    <col min="8456" max="8456" width="14" style="30" customWidth="1"/>
    <col min="8457" max="8457" width="16.6640625" style="30" customWidth="1"/>
    <col min="8458" max="8704" width="11.5546875" style="30"/>
    <col min="8705" max="8705" width="5" style="30" customWidth="1"/>
    <col min="8706" max="8706" width="47.88671875" style="30" customWidth="1"/>
    <col min="8707" max="8707" width="19.33203125" style="30" customWidth="1"/>
    <col min="8708" max="8708" width="18.88671875" style="30" customWidth="1"/>
    <col min="8709" max="8709" width="20" style="30" customWidth="1"/>
    <col min="8710" max="8710" width="21.33203125" style="30" customWidth="1"/>
    <col min="8711" max="8711" width="16.6640625" style="30" customWidth="1"/>
    <col min="8712" max="8712" width="14" style="30" customWidth="1"/>
    <col min="8713" max="8713" width="16.6640625" style="30" customWidth="1"/>
    <col min="8714" max="8960" width="11.5546875" style="30"/>
    <col min="8961" max="8961" width="5" style="30" customWidth="1"/>
    <col min="8962" max="8962" width="47.88671875" style="30" customWidth="1"/>
    <col min="8963" max="8963" width="19.33203125" style="30" customWidth="1"/>
    <col min="8964" max="8964" width="18.88671875" style="30" customWidth="1"/>
    <col min="8965" max="8965" width="20" style="30" customWidth="1"/>
    <col min="8966" max="8966" width="21.33203125" style="30" customWidth="1"/>
    <col min="8967" max="8967" width="16.6640625" style="30" customWidth="1"/>
    <col min="8968" max="8968" width="14" style="30" customWidth="1"/>
    <col min="8969" max="8969" width="16.6640625" style="30" customWidth="1"/>
    <col min="8970" max="9216" width="11.5546875" style="30"/>
    <col min="9217" max="9217" width="5" style="30" customWidth="1"/>
    <col min="9218" max="9218" width="47.88671875" style="30" customWidth="1"/>
    <col min="9219" max="9219" width="19.33203125" style="30" customWidth="1"/>
    <col min="9220" max="9220" width="18.88671875" style="30" customWidth="1"/>
    <col min="9221" max="9221" width="20" style="30" customWidth="1"/>
    <col min="9222" max="9222" width="21.33203125" style="30" customWidth="1"/>
    <col min="9223" max="9223" width="16.6640625" style="30" customWidth="1"/>
    <col min="9224" max="9224" width="14" style="30" customWidth="1"/>
    <col min="9225" max="9225" width="16.6640625" style="30" customWidth="1"/>
    <col min="9226" max="9472" width="11.5546875" style="30"/>
    <col min="9473" max="9473" width="5" style="30" customWidth="1"/>
    <col min="9474" max="9474" width="47.88671875" style="30" customWidth="1"/>
    <col min="9475" max="9475" width="19.33203125" style="30" customWidth="1"/>
    <col min="9476" max="9476" width="18.88671875" style="30" customWidth="1"/>
    <col min="9477" max="9477" width="20" style="30" customWidth="1"/>
    <col min="9478" max="9478" width="21.33203125" style="30" customWidth="1"/>
    <col min="9479" max="9479" width="16.6640625" style="30" customWidth="1"/>
    <col min="9480" max="9480" width="14" style="30" customWidth="1"/>
    <col min="9481" max="9481" width="16.6640625" style="30" customWidth="1"/>
    <col min="9482" max="9728" width="11.5546875" style="30"/>
    <col min="9729" max="9729" width="5" style="30" customWidth="1"/>
    <col min="9730" max="9730" width="47.88671875" style="30" customWidth="1"/>
    <col min="9731" max="9731" width="19.33203125" style="30" customWidth="1"/>
    <col min="9732" max="9732" width="18.88671875" style="30" customWidth="1"/>
    <col min="9733" max="9733" width="20" style="30" customWidth="1"/>
    <col min="9734" max="9734" width="21.33203125" style="30" customWidth="1"/>
    <col min="9735" max="9735" width="16.6640625" style="30" customWidth="1"/>
    <col min="9736" max="9736" width="14" style="30" customWidth="1"/>
    <col min="9737" max="9737" width="16.6640625" style="30" customWidth="1"/>
    <col min="9738" max="9984" width="11.5546875" style="30"/>
    <col min="9985" max="9985" width="5" style="30" customWidth="1"/>
    <col min="9986" max="9986" width="47.88671875" style="30" customWidth="1"/>
    <col min="9987" max="9987" width="19.33203125" style="30" customWidth="1"/>
    <col min="9988" max="9988" width="18.88671875" style="30" customWidth="1"/>
    <col min="9989" max="9989" width="20" style="30" customWidth="1"/>
    <col min="9990" max="9990" width="21.33203125" style="30" customWidth="1"/>
    <col min="9991" max="9991" width="16.6640625" style="30" customWidth="1"/>
    <col min="9992" max="9992" width="14" style="30" customWidth="1"/>
    <col min="9993" max="9993" width="16.6640625" style="30" customWidth="1"/>
    <col min="9994" max="10240" width="11.5546875" style="30"/>
    <col min="10241" max="10241" width="5" style="30" customWidth="1"/>
    <col min="10242" max="10242" width="47.88671875" style="30" customWidth="1"/>
    <col min="10243" max="10243" width="19.33203125" style="30" customWidth="1"/>
    <col min="10244" max="10244" width="18.88671875" style="30" customWidth="1"/>
    <col min="10245" max="10245" width="20" style="30" customWidth="1"/>
    <col min="10246" max="10246" width="21.33203125" style="30" customWidth="1"/>
    <col min="10247" max="10247" width="16.6640625" style="30" customWidth="1"/>
    <col min="10248" max="10248" width="14" style="30" customWidth="1"/>
    <col min="10249" max="10249" width="16.6640625" style="30" customWidth="1"/>
    <col min="10250" max="10496" width="11.5546875" style="30"/>
    <col min="10497" max="10497" width="5" style="30" customWidth="1"/>
    <col min="10498" max="10498" width="47.88671875" style="30" customWidth="1"/>
    <col min="10499" max="10499" width="19.33203125" style="30" customWidth="1"/>
    <col min="10500" max="10500" width="18.88671875" style="30" customWidth="1"/>
    <col min="10501" max="10501" width="20" style="30" customWidth="1"/>
    <col min="10502" max="10502" width="21.33203125" style="30" customWidth="1"/>
    <col min="10503" max="10503" width="16.6640625" style="30" customWidth="1"/>
    <col min="10504" max="10504" width="14" style="30" customWidth="1"/>
    <col min="10505" max="10505" width="16.6640625" style="30" customWidth="1"/>
    <col min="10506" max="10752" width="11.5546875" style="30"/>
    <col min="10753" max="10753" width="5" style="30" customWidth="1"/>
    <col min="10754" max="10754" width="47.88671875" style="30" customWidth="1"/>
    <col min="10755" max="10755" width="19.33203125" style="30" customWidth="1"/>
    <col min="10756" max="10756" width="18.88671875" style="30" customWidth="1"/>
    <col min="10757" max="10757" width="20" style="30" customWidth="1"/>
    <col min="10758" max="10758" width="21.33203125" style="30" customWidth="1"/>
    <col min="10759" max="10759" width="16.6640625" style="30" customWidth="1"/>
    <col min="10760" max="10760" width="14" style="30" customWidth="1"/>
    <col min="10761" max="10761" width="16.6640625" style="30" customWidth="1"/>
    <col min="10762" max="11008" width="11.5546875" style="30"/>
    <col min="11009" max="11009" width="5" style="30" customWidth="1"/>
    <col min="11010" max="11010" width="47.88671875" style="30" customWidth="1"/>
    <col min="11011" max="11011" width="19.33203125" style="30" customWidth="1"/>
    <col min="11012" max="11012" width="18.88671875" style="30" customWidth="1"/>
    <col min="11013" max="11013" width="20" style="30" customWidth="1"/>
    <col min="11014" max="11014" width="21.33203125" style="30" customWidth="1"/>
    <col min="11015" max="11015" width="16.6640625" style="30" customWidth="1"/>
    <col min="11016" max="11016" width="14" style="30" customWidth="1"/>
    <col min="11017" max="11017" width="16.6640625" style="30" customWidth="1"/>
    <col min="11018" max="11264" width="11.5546875" style="30"/>
    <col min="11265" max="11265" width="5" style="30" customWidth="1"/>
    <col min="11266" max="11266" width="47.88671875" style="30" customWidth="1"/>
    <col min="11267" max="11267" width="19.33203125" style="30" customWidth="1"/>
    <col min="11268" max="11268" width="18.88671875" style="30" customWidth="1"/>
    <col min="11269" max="11269" width="20" style="30" customWidth="1"/>
    <col min="11270" max="11270" width="21.33203125" style="30" customWidth="1"/>
    <col min="11271" max="11271" width="16.6640625" style="30" customWidth="1"/>
    <col min="11272" max="11272" width="14" style="30" customWidth="1"/>
    <col min="11273" max="11273" width="16.6640625" style="30" customWidth="1"/>
    <col min="11274" max="11520" width="11.5546875" style="30"/>
    <col min="11521" max="11521" width="5" style="30" customWidth="1"/>
    <col min="11522" max="11522" width="47.88671875" style="30" customWidth="1"/>
    <col min="11523" max="11523" width="19.33203125" style="30" customWidth="1"/>
    <col min="11524" max="11524" width="18.88671875" style="30" customWidth="1"/>
    <col min="11525" max="11525" width="20" style="30" customWidth="1"/>
    <col min="11526" max="11526" width="21.33203125" style="30" customWidth="1"/>
    <col min="11527" max="11527" width="16.6640625" style="30" customWidth="1"/>
    <col min="11528" max="11528" width="14" style="30" customWidth="1"/>
    <col min="11529" max="11529" width="16.6640625" style="30" customWidth="1"/>
    <col min="11530" max="11776" width="11.5546875" style="30"/>
    <col min="11777" max="11777" width="5" style="30" customWidth="1"/>
    <col min="11778" max="11778" width="47.88671875" style="30" customWidth="1"/>
    <col min="11779" max="11779" width="19.33203125" style="30" customWidth="1"/>
    <col min="11780" max="11780" width="18.88671875" style="30" customWidth="1"/>
    <col min="11781" max="11781" width="20" style="30" customWidth="1"/>
    <col min="11782" max="11782" width="21.33203125" style="30" customWidth="1"/>
    <col min="11783" max="11783" width="16.6640625" style="30" customWidth="1"/>
    <col min="11784" max="11784" width="14" style="30" customWidth="1"/>
    <col min="11785" max="11785" width="16.6640625" style="30" customWidth="1"/>
    <col min="11786" max="12032" width="11.5546875" style="30"/>
    <col min="12033" max="12033" width="5" style="30" customWidth="1"/>
    <col min="12034" max="12034" width="47.88671875" style="30" customWidth="1"/>
    <col min="12035" max="12035" width="19.33203125" style="30" customWidth="1"/>
    <col min="12036" max="12036" width="18.88671875" style="30" customWidth="1"/>
    <col min="12037" max="12037" width="20" style="30" customWidth="1"/>
    <col min="12038" max="12038" width="21.33203125" style="30" customWidth="1"/>
    <col min="12039" max="12039" width="16.6640625" style="30" customWidth="1"/>
    <col min="12040" max="12040" width="14" style="30" customWidth="1"/>
    <col min="12041" max="12041" width="16.6640625" style="30" customWidth="1"/>
    <col min="12042" max="12288" width="11.5546875" style="30"/>
    <col min="12289" max="12289" width="5" style="30" customWidth="1"/>
    <col min="12290" max="12290" width="47.88671875" style="30" customWidth="1"/>
    <col min="12291" max="12291" width="19.33203125" style="30" customWidth="1"/>
    <col min="12292" max="12292" width="18.88671875" style="30" customWidth="1"/>
    <col min="12293" max="12293" width="20" style="30" customWidth="1"/>
    <col min="12294" max="12294" width="21.33203125" style="30" customWidth="1"/>
    <col min="12295" max="12295" width="16.6640625" style="30" customWidth="1"/>
    <col min="12296" max="12296" width="14" style="30" customWidth="1"/>
    <col min="12297" max="12297" width="16.6640625" style="30" customWidth="1"/>
    <col min="12298" max="12544" width="11.5546875" style="30"/>
    <col min="12545" max="12545" width="5" style="30" customWidth="1"/>
    <col min="12546" max="12546" width="47.88671875" style="30" customWidth="1"/>
    <col min="12547" max="12547" width="19.33203125" style="30" customWidth="1"/>
    <col min="12548" max="12548" width="18.88671875" style="30" customWidth="1"/>
    <col min="12549" max="12549" width="20" style="30" customWidth="1"/>
    <col min="12550" max="12550" width="21.33203125" style="30" customWidth="1"/>
    <col min="12551" max="12551" width="16.6640625" style="30" customWidth="1"/>
    <col min="12552" max="12552" width="14" style="30" customWidth="1"/>
    <col min="12553" max="12553" width="16.6640625" style="30" customWidth="1"/>
    <col min="12554" max="12800" width="11.5546875" style="30"/>
    <col min="12801" max="12801" width="5" style="30" customWidth="1"/>
    <col min="12802" max="12802" width="47.88671875" style="30" customWidth="1"/>
    <col min="12803" max="12803" width="19.33203125" style="30" customWidth="1"/>
    <col min="12804" max="12804" width="18.88671875" style="30" customWidth="1"/>
    <col min="12805" max="12805" width="20" style="30" customWidth="1"/>
    <col min="12806" max="12806" width="21.33203125" style="30" customWidth="1"/>
    <col min="12807" max="12807" width="16.6640625" style="30" customWidth="1"/>
    <col min="12808" max="12808" width="14" style="30" customWidth="1"/>
    <col min="12809" max="12809" width="16.6640625" style="30" customWidth="1"/>
    <col min="12810" max="13056" width="11.5546875" style="30"/>
    <col min="13057" max="13057" width="5" style="30" customWidth="1"/>
    <col min="13058" max="13058" width="47.88671875" style="30" customWidth="1"/>
    <col min="13059" max="13059" width="19.33203125" style="30" customWidth="1"/>
    <col min="13060" max="13060" width="18.88671875" style="30" customWidth="1"/>
    <col min="13061" max="13061" width="20" style="30" customWidth="1"/>
    <col min="13062" max="13062" width="21.33203125" style="30" customWidth="1"/>
    <col min="13063" max="13063" width="16.6640625" style="30" customWidth="1"/>
    <col min="13064" max="13064" width="14" style="30" customWidth="1"/>
    <col min="13065" max="13065" width="16.6640625" style="30" customWidth="1"/>
    <col min="13066" max="13312" width="11.5546875" style="30"/>
    <col min="13313" max="13313" width="5" style="30" customWidth="1"/>
    <col min="13314" max="13314" width="47.88671875" style="30" customWidth="1"/>
    <col min="13315" max="13315" width="19.33203125" style="30" customWidth="1"/>
    <col min="13316" max="13316" width="18.88671875" style="30" customWidth="1"/>
    <col min="13317" max="13317" width="20" style="30" customWidth="1"/>
    <col min="13318" max="13318" width="21.33203125" style="30" customWidth="1"/>
    <col min="13319" max="13319" width="16.6640625" style="30" customWidth="1"/>
    <col min="13320" max="13320" width="14" style="30" customWidth="1"/>
    <col min="13321" max="13321" width="16.6640625" style="30" customWidth="1"/>
    <col min="13322" max="13568" width="11.5546875" style="30"/>
    <col min="13569" max="13569" width="5" style="30" customWidth="1"/>
    <col min="13570" max="13570" width="47.88671875" style="30" customWidth="1"/>
    <col min="13571" max="13571" width="19.33203125" style="30" customWidth="1"/>
    <col min="13572" max="13572" width="18.88671875" style="30" customWidth="1"/>
    <col min="13573" max="13573" width="20" style="30" customWidth="1"/>
    <col min="13574" max="13574" width="21.33203125" style="30" customWidth="1"/>
    <col min="13575" max="13575" width="16.6640625" style="30" customWidth="1"/>
    <col min="13576" max="13576" width="14" style="30" customWidth="1"/>
    <col min="13577" max="13577" width="16.6640625" style="30" customWidth="1"/>
    <col min="13578" max="13824" width="11.5546875" style="30"/>
    <col min="13825" max="13825" width="5" style="30" customWidth="1"/>
    <col min="13826" max="13826" width="47.88671875" style="30" customWidth="1"/>
    <col min="13827" max="13827" width="19.33203125" style="30" customWidth="1"/>
    <col min="13828" max="13828" width="18.88671875" style="30" customWidth="1"/>
    <col min="13829" max="13829" width="20" style="30" customWidth="1"/>
    <col min="13830" max="13830" width="21.33203125" style="30" customWidth="1"/>
    <col min="13831" max="13831" width="16.6640625" style="30" customWidth="1"/>
    <col min="13832" max="13832" width="14" style="30" customWidth="1"/>
    <col min="13833" max="13833" width="16.6640625" style="30" customWidth="1"/>
    <col min="13834" max="14080" width="11.5546875" style="30"/>
    <col min="14081" max="14081" width="5" style="30" customWidth="1"/>
    <col min="14082" max="14082" width="47.88671875" style="30" customWidth="1"/>
    <col min="14083" max="14083" width="19.33203125" style="30" customWidth="1"/>
    <col min="14084" max="14084" width="18.88671875" style="30" customWidth="1"/>
    <col min="14085" max="14085" width="20" style="30" customWidth="1"/>
    <col min="14086" max="14086" width="21.33203125" style="30" customWidth="1"/>
    <col min="14087" max="14087" width="16.6640625" style="30" customWidth="1"/>
    <col min="14088" max="14088" width="14" style="30" customWidth="1"/>
    <col min="14089" max="14089" width="16.6640625" style="30" customWidth="1"/>
    <col min="14090" max="14336" width="11.5546875" style="30"/>
    <col min="14337" max="14337" width="5" style="30" customWidth="1"/>
    <col min="14338" max="14338" width="47.88671875" style="30" customWidth="1"/>
    <col min="14339" max="14339" width="19.33203125" style="30" customWidth="1"/>
    <col min="14340" max="14340" width="18.88671875" style="30" customWidth="1"/>
    <col min="14341" max="14341" width="20" style="30" customWidth="1"/>
    <col min="14342" max="14342" width="21.33203125" style="30" customWidth="1"/>
    <col min="14343" max="14343" width="16.6640625" style="30" customWidth="1"/>
    <col min="14344" max="14344" width="14" style="30" customWidth="1"/>
    <col min="14345" max="14345" width="16.6640625" style="30" customWidth="1"/>
    <col min="14346" max="14592" width="11.5546875" style="30"/>
    <col min="14593" max="14593" width="5" style="30" customWidth="1"/>
    <col min="14594" max="14594" width="47.88671875" style="30" customWidth="1"/>
    <col min="14595" max="14595" width="19.33203125" style="30" customWidth="1"/>
    <col min="14596" max="14596" width="18.88671875" style="30" customWidth="1"/>
    <col min="14597" max="14597" width="20" style="30" customWidth="1"/>
    <col min="14598" max="14598" width="21.33203125" style="30" customWidth="1"/>
    <col min="14599" max="14599" width="16.6640625" style="30" customWidth="1"/>
    <col min="14600" max="14600" width="14" style="30" customWidth="1"/>
    <col min="14601" max="14601" width="16.6640625" style="30" customWidth="1"/>
    <col min="14602" max="14848" width="11.5546875" style="30"/>
    <col min="14849" max="14849" width="5" style="30" customWidth="1"/>
    <col min="14850" max="14850" width="47.88671875" style="30" customWidth="1"/>
    <col min="14851" max="14851" width="19.33203125" style="30" customWidth="1"/>
    <col min="14852" max="14852" width="18.88671875" style="30" customWidth="1"/>
    <col min="14853" max="14853" width="20" style="30" customWidth="1"/>
    <col min="14854" max="14854" width="21.33203125" style="30" customWidth="1"/>
    <col min="14855" max="14855" width="16.6640625" style="30" customWidth="1"/>
    <col min="14856" max="14856" width="14" style="30" customWidth="1"/>
    <col min="14857" max="14857" width="16.6640625" style="30" customWidth="1"/>
    <col min="14858" max="15104" width="11.5546875" style="30"/>
    <col min="15105" max="15105" width="5" style="30" customWidth="1"/>
    <col min="15106" max="15106" width="47.88671875" style="30" customWidth="1"/>
    <col min="15107" max="15107" width="19.33203125" style="30" customWidth="1"/>
    <col min="15108" max="15108" width="18.88671875" style="30" customWidth="1"/>
    <col min="15109" max="15109" width="20" style="30" customWidth="1"/>
    <col min="15110" max="15110" width="21.33203125" style="30" customWidth="1"/>
    <col min="15111" max="15111" width="16.6640625" style="30" customWidth="1"/>
    <col min="15112" max="15112" width="14" style="30" customWidth="1"/>
    <col min="15113" max="15113" width="16.6640625" style="30" customWidth="1"/>
    <col min="15114" max="15360" width="11.5546875" style="30"/>
    <col min="15361" max="15361" width="5" style="30" customWidth="1"/>
    <col min="15362" max="15362" width="47.88671875" style="30" customWidth="1"/>
    <col min="15363" max="15363" width="19.33203125" style="30" customWidth="1"/>
    <col min="15364" max="15364" width="18.88671875" style="30" customWidth="1"/>
    <col min="15365" max="15365" width="20" style="30" customWidth="1"/>
    <col min="15366" max="15366" width="21.33203125" style="30" customWidth="1"/>
    <col min="15367" max="15367" width="16.6640625" style="30" customWidth="1"/>
    <col min="15368" max="15368" width="14" style="30" customWidth="1"/>
    <col min="15369" max="15369" width="16.6640625" style="30" customWidth="1"/>
    <col min="15370" max="15616" width="11.5546875" style="30"/>
    <col min="15617" max="15617" width="5" style="30" customWidth="1"/>
    <col min="15618" max="15618" width="47.88671875" style="30" customWidth="1"/>
    <col min="15619" max="15619" width="19.33203125" style="30" customWidth="1"/>
    <col min="15620" max="15620" width="18.88671875" style="30" customWidth="1"/>
    <col min="15621" max="15621" width="20" style="30" customWidth="1"/>
    <col min="15622" max="15622" width="21.33203125" style="30" customWidth="1"/>
    <col min="15623" max="15623" width="16.6640625" style="30" customWidth="1"/>
    <col min="15624" max="15624" width="14" style="30" customWidth="1"/>
    <col min="15625" max="15625" width="16.6640625" style="30" customWidth="1"/>
    <col min="15626" max="15872" width="11.5546875" style="30"/>
    <col min="15873" max="15873" width="5" style="30" customWidth="1"/>
    <col min="15874" max="15874" width="47.88671875" style="30" customWidth="1"/>
    <col min="15875" max="15875" width="19.33203125" style="30" customWidth="1"/>
    <col min="15876" max="15876" width="18.88671875" style="30" customWidth="1"/>
    <col min="15877" max="15877" width="20" style="30" customWidth="1"/>
    <col min="15878" max="15878" width="21.33203125" style="30" customWidth="1"/>
    <col min="15879" max="15879" width="16.6640625" style="30" customWidth="1"/>
    <col min="15880" max="15880" width="14" style="30" customWidth="1"/>
    <col min="15881" max="15881" width="16.6640625" style="30" customWidth="1"/>
    <col min="15882" max="16128" width="11.5546875" style="30"/>
    <col min="16129" max="16129" width="5" style="30" customWidth="1"/>
    <col min="16130" max="16130" width="47.88671875" style="30" customWidth="1"/>
    <col min="16131" max="16131" width="19.33203125" style="30" customWidth="1"/>
    <col min="16132" max="16132" width="18.88671875" style="30" customWidth="1"/>
    <col min="16133" max="16133" width="20" style="30" customWidth="1"/>
    <col min="16134" max="16134" width="21.33203125" style="30" customWidth="1"/>
    <col min="16135" max="16135" width="16.6640625" style="30" customWidth="1"/>
    <col min="16136" max="16136" width="14" style="30" customWidth="1"/>
    <col min="16137" max="16137" width="16.6640625" style="30" customWidth="1"/>
    <col min="16138" max="16384" width="11.5546875" style="30"/>
  </cols>
  <sheetData>
    <row r="1" spans="2:9" ht="13.1" thickBot="1" x14ac:dyDescent="0.25"/>
    <row r="2" spans="2:9" ht="18.350000000000001" thickBot="1" x14ac:dyDescent="0.25">
      <c r="B2" s="350" t="s">
        <v>0</v>
      </c>
      <c r="C2" s="351"/>
      <c r="D2" s="351"/>
      <c r="E2" s="351"/>
      <c r="F2" s="351"/>
      <c r="G2" s="351"/>
      <c r="H2" s="351"/>
      <c r="I2" s="352"/>
    </row>
    <row r="3" spans="2:9" ht="18.350000000000001" thickBot="1" x14ac:dyDescent="0.25">
      <c r="B3" s="353" t="s">
        <v>123</v>
      </c>
      <c r="C3" s="354"/>
      <c r="D3" s="354"/>
      <c r="E3" s="354"/>
      <c r="F3" s="354"/>
      <c r="G3" s="354"/>
      <c r="H3" s="354"/>
      <c r="I3" s="355"/>
    </row>
    <row r="4" spans="2:9" ht="18.350000000000001" thickBot="1" x14ac:dyDescent="0.25">
      <c r="B4" s="353" t="s">
        <v>463</v>
      </c>
      <c r="C4" s="354"/>
      <c r="D4" s="354"/>
      <c r="E4" s="354"/>
      <c r="F4" s="354"/>
      <c r="G4" s="354"/>
      <c r="H4" s="354"/>
      <c r="I4" s="355"/>
    </row>
    <row r="5" spans="2:9" ht="18.350000000000001" thickBot="1" x14ac:dyDescent="0.25">
      <c r="B5" s="353" t="s">
        <v>2</v>
      </c>
      <c r="C5" s="354"/>
      <c r="D5" s="354"/>
      <c r="E5" s="354"/>
      <c r="F5" s="354"/>
      <c r="G5" s="354"/>
      <c r="H5" s="354"/>
      <c r="I5" s="355"/>
    </row>
    <row r="6" spans="2:9" ht="123.75" x14ac:dyDescent="0.2">
      <c r="B6" s="241" t="s">
        <v>124</v>
      </c>
      <c r="C6" s="241" t="s">
        <v>125</v>
      </c>
      <c r="D6" s="241" t="s">
        <v>126</v>
      </c>
      <c r="E6" s="241" t="s">
        <v>127</v>
      </c>
      <c r="F6" s="241" t="s">
        <v>128</v>
      </c>
      <c r="G6" s="241" t="s">
        <v>129</v>
      </c>
      <c r="H6" s="241" t="s">
        <v>130</v>
      </c>
      <c r="I6" s="241" t="s">
        <v>131</v>
      </c>
    </row>
    <row r="7" spans="2:9" ht="18.350000000000001" thickBot="1" x14ac:dyDescent="0.25">
      <c r="B7" s="242" t="s">
        <v>132</v>
      </c>
      <c r="C7" s="242" t="s">
        <v>133</v>
      </c>
      <c r="D7" s="242" t="s">
        <v>134</v>
      </c>
      <c r="E7" s="242" t="s">
        <v>135</v>
      </c>
      <c r="F7" s="242" t="s">
        <v>136</v>
      </c>
      <c r="G7" s="242" t="s">
        <v>137</v>
      </c>
      <c r="H7" s="242" t="s">
        <v>138</v>
      </c>
      <c r="I7" s="242" t="s">
        <v>139</v>
      </c>
    </row>
    <row r="8" spans="2:9" ht="17.7" x14ac:dyDescent="0.2">
      <c r="B8" s="32" t="s">
        <v>140</v>
      </c>
      <c r="C8" s="33">
        <f t="shared" ref="C8:I8" si="0">C9+C13</f>
        <v>0</v>
      </c>
      <c r="D8" s="33">
        <f t="shared" si="0"/>
        <v>0</v>
      </c>
      <c r="E8" s="33">
        <f t="shared" si="0"/>
        <v>0</v>
      </c>
      <c r="F8" s="33">
        <f t="shared" si="0"/>
        <v>0</v>
      </c>
      <c r="G8" s="33">
        <f t="shared" si="0"/>
        <v>0</v>
      </c>
      <c r="H8" s="33">
        <f t="shared" si="0"/>
        <v>0</v>
      </c>
      <c r="I8" s="33">
        <f t="shared" si="0"/>
        <v>0</v>
      </c>
    </row>
    <row r="9" spans="2:9" ht="17.7" x14ac:dyDescent="0.2">
      <c r="B9" s="32" t="s">
        <v>141</v>
      </c>
      <c r="C9" s="33">
        <f t="shared" ref="C9:I9" si="1">SUM(C10:C12)</f>
        <v>0</v>
      </c>
      <c r="D9" s="33">
        <f t="shared" si="1"/>
        <v>0</v>
      </c>
      <c r="E9" s="33">
        <f t="shared" si="1"/>
        <v>0</v>
      </c>
      <c r="F9" s="33">
        <f t="shared" si="1"/>
        <v>0</v>
      </c>
      <c r="G9" s="33">
        <f t="shared" si="1"/>
        <v>0</v>
      </c>
      <c r="H9" s="33">
        <f t="shared" si="1"/>
        <v>0</v>
      </c>
      <c r="I9" s="33">
        <f t="shared" si="1"/>
        <v>0</v>
      </c>
    </row>
    <row r="10" spans="2:9" ht="17.7" x14ac:dyDescent="0.2">
      <c r="B10" s="34" t="s">
        <v>142</v>
      </c>
      <c r="C10" s="11">
        <v>0</v>
      </c>
      <c r="D10" s="11">
        <v>0</v>
      </c>
      <c r="E10" s="11">
        <v>0</v>
      </c>
      <c r="F10" s="11">
        <v>0</v>
      </c>
      <c r="G10" s="11">
        <v>0</v>
      </c>
      <c r="H10" s="11">
        <v>0</v>
      </c>
      <c r="I10" s="11">
        <v>0</v>
      </c>
    </row>
    <row r="11" spans="2:9" ht="17.7" x14ac:dyDescent="0.2">
      <c r="B11" s="34" t="s">
        <v>143</v>
      </c>
      <c r="C11" s="11">
        <v>0</v>
      </c>
      <c r="D11" s="11">
        <v>0</v>
      </c>
      <c r="E11" s="11">
        <v>0</v>
      </c>
      <c r="F11" s="11">
        <v>0</v>
      </c>
      <c r="G11" s="11">
        <v>0</v>
      </c>
      <c r="H11" s="11">
        <v>0</v>
      </c>
      <c r="I11" s="11">
        <v>0</v>
      </c>
    </row>
    <row r="12" spans="2:9" ht="17.7" x14ac:dyDescent="0.2">
      <c r="B12" s="34" t="s">
        <v>144</v>
      </c>
      <c r="C12" s="11">
        <v>0</v>
      </c>
      <c r="D12" s="11">
        <v>0</v>
      </c>
      <c r="E12" s="11">
        <v>0</v>
      </c>
      <c r="F12" s="11">
        <v>0</v>
      </c>
      <c r="G12" s="11">
        <v>0</v>
      </c>
      <c r="H12" s="11">
        <v>0</v>
      </c>
      <c r="I12" s="11">
        <v>0</v>
      </c>
    </row>
    <row r="13" spans="2:9" ht="17.7" x14ac:dyDescent="0.2">
      <c r="B13" s="32" t="s">
        <v>145</v>
      </c>
      <c r="C13" s="33">
        <f t="shared" ref="C13:I13" si="2">SUM(C14:C16)</f>
        <v>0</v>
      </c>
      <c r="D13" s="33">
        <f t="shared" si="2"/>
        <v>0</v>
      </c>
      <c r="E13" s="33">
        <f t="shared" si="2"/>
        <v>0</v>
      </c>
      <c r="F13" s="33">
        <f t="shared" si="2"/>
        <v>0</v>
      </c>
      <c r="G13" s="33">
        <f t="shared" si="2"/>
        <v>0</v>
      </c>
      <c r="H13" s="33">
        <f t="shared" si="2"/>
        <v>0</v>
      </c>
      <c r="I13" s="33">
        <f t="shared" si="2"/>
        <v>0</v>
      </c>
    </row>
    <row r="14" spans="2:9" ht="17.7" x14ac:dyDescent="0.2">
      <c r="B14" s="34" t="s">
        <v>146</v>
      </c>
      <c r="C14" s="11">
        <v>0</v>
      </c>
      <c r="D14" s="11">
        <v>0</v>
      </c>
      <c r="E14" s="11">
        <v>0</v>
      </c>
      <c r="F14" s="11">
        <v>0</v>
      </c>
      <c r="G14" s="11">
        <v>0</v>
      </c>
      <c r="H14" s="11">
        <v>0</v>
      </c>
      <c r="I14" s="11">
        <v>0</v>
      </c>
    </row>
    <row r="15" spans="2:9" ht="17.7" x14ac:dyDescent="0.2">
      <c r="B15" s="34" t="s">
        <v>147</v>
      </c>
      <c r="C15" s="11">
        <v>0</v>
      </c>
      <c r="D15" s="11">
        <v>0</v>
      </c>
      <c r="E15" s="11">
        <v>0</v>
      </c>
      <c r="F15" s="11">
        <v>0</v>
      </c>
      <c r="G15" s="11">
        <v>0</v>
      </c>
      <c r="H15" s="11">
        <v>0</v>
      </c>
      <c r="I15" s="11">
        <v>0</v>
      </c>
    </row>
    <row r="16" spans="2:9" ht="17.7" x14ac:dyDescent="0.2">
      <c r="B16" s="34" t="s">
        <v>148</v>
      </c>
      <c r="C16" s="11">
        <v>0</v>
      </c>
      <c r="D16" s="11">
        <v>0</v>
      </c>
      <c r="E16" s="11">
        <v>0</v>
      </c>
      <c r="F16" s="11">
        <v>0</v>
      </c>
      <c r="G16" s="11">
        <v>0</v>
      </c>
      <c r="H16" s="11">
        <v>0</v>
      </c>
      <c r="I16" s="11">
        <v>0</v>
      </c>
    </row>
    <row r="17" spans="2:9" ht="17.7" x14ac:dyDescent="0.2">
      <c r="B17" s="32" t="s">
        <v>149</v>
      </c>
      <c r="C17" s="11">
        <v>3231600.16</v>
      </c>
      <c r="D17" s="35"/>
      <c r="E17" s="35"/>
      <c r="F17" s="35"/>
      <c r="G17" s="36">
        <v>1619097.6000000001</v>
      </c>
      <c r="H17" s="35"/>
      <c r="I17" s="35"/>
    </row>
    <row r="18" spans="2:9" ht="17.7" x14ac:dyDescent="0.2">
      <c r="B18" s="37"/>
      <c r="C18" s="11"/>
      <c r="D18" s="11"/>
      <c r="E18" s="11"/>
      <c r="F18" s="11"/>
      <c r="G18" s="11"/>
      <c r="H18" s="11"/>
      <c r="I18" s="11"/>
    </row>
    <row r="19" spans="2:9" ht="35.35" x14ac:dyDescent="0.2">
      <c r="B19" s="38" t="s">
        <v>150</v>
      </c>
      <c r="C19" s="33">
        <f t="shared" ref="C19:I19" si="3">C8+C17</f>
        <v>3231600.16</v>
      </c>
      <c r="D19" s="33">
        <f t="shared" si="3"/>
        <v>0</v>
      </c>
      <c r="E19" s="33">
        <f t="shared" si="3"/>
        <v>0</v>
      </c>
      <c r="F19" s="33">
        <f t="shared" si="3"/>
        <v>0</v>
      </c>
      <c r="G19" s="33">
        <f t="shared" si="3"/>
        <v>1619097.6000000001</v>
      </c>
      <c r="H19" s="33">
        <f t="shared" si="3"/>
        <v>0</v>
      </c>
      <c r="I19" s="33">
        <f t="shared" si="3"/>
        <v>0</v>
      </c>
    </row>
    <row r="20" spans="2:9" ht="17.7" x14ac:dyDescent="0.2">
      <c r="B20" s="32"/>
      <c r="C20" s="33"/>
      <c r="D20" s="33"/>
      <c r="E20" s="33"/>
      <c r="F20" s="33"/>
      <c r="G20" s="33"/>
      <c r="H20" s="33"/>
      <c r="I20" s="33"/>
    </row>
    <row r="21" spans="2:9" ht="17.7" x14ac:dyDescent="0.2">
      <c r="B21" s="32" t="s">
        <v>151</v>
      </c>
      <c r="C21" s="33">
        <f t="shared" ref="C21:I21" si="4">SUM(C22:C24)</f>
        <v>0</v>
      </c>
      <c r="D21" s="33">
        <f t="shared" si="4"/>
        <v>0</v>
      </c>
      <c r="E21" s="33">
        <f t="shared" si="4"/>
        <v>0</v>
      </c>
      <c r="F21" s="33">
        <f t="shared" si="4"/>
        <v>0</v>
      </c>
      <c r="G21" s="33">
        <f t="shared" si="4"/>
        <v>0</v>
      </c>
      <c r="H21" s="33">
        <f t="shared" si="4"/>
        <v>0</v>
      </c>
      <c r="I21" s="33">
        <f t="shared" si="4"/>
        <v>0</v>
      </c>
    </row>
    <row r="22" spans="2:9" ht="17.7" x14ac:dyDescent="0.2">
      <c r="B22" s="37" t="s">
        <v>152</v>
      </c>
      <c r="C22" s="11">
        <v>0</v>
      </c>
      <c r="D22" s="11">
        <v>0</v>
      </c>
      <c r="E22" s="11">
        <v>0</v>
      </c>
      <c r="F22" s="11">
        <v>0</v>
      </c>
      <c r="G22" s="11">
        <f>C22+D22-E22+F22</f>
        <v>0</v>
      </c>
      <c r="H22" s="11">
        <v>0</v>
      </c>
      <c r="I22" s="11">
        <v>0</v>
      </c>
    </row>
    <row r="23" spans="2:9" ht="17.7" x14ac:dyDescent="0.2">
      <c r="B23" s="37" t="s">
        <v>153</v>
      </c>
      <c r="C23" s="11">
        <v>0</v>
      </c>
      <c r="D23" s="11">
        <v>0</v>
      </c>
      <c r="E23" s="11">
        <v>0</v>
      </c>
      <c r="F23" s="11">
        <v>0</v>
      </c>
      <c r="G23" s="11">
        <f>C23+D23-E23+F23</f>
        <v>0</v>
      </c>
      <c r="H23" s="11">
        <v>0</v>
      </c>
      <c r="I23" s="11">
        <v>0</v>
      </c>
    </row>
    <row r="24" spans="2:9" ht="17.7" x14ac:dyDescent="0.2">
      <c r="B24" s="37" t="s">
        <v>154</v>
      </c>
      <c r="C24" s="11">
        <v>0</v>
      </c>
      <c r="D24" s="11">
        <v>0</v>
      </c>
      <c r="E24" s="11">
        <v>0</v>
      </c>
      <c r="F24" s="11">
        <v>0</v>
      </c>
      <c r="G24" s="11">
        <f>C24+D24-E24+F24</f>
        <v>0</v>
      </c>
      <c r="H24" s="11">
        <v>0</v>
      </c>
      <c r="I24" s="11">
        <v>0</v>
      </c>
    </row>
    <row r="25" spans="2:9" ht="17.7" x14ac:dyDescent="0.2">
      <c r="B25" s="39"/>
      <c r="C25" s="40"/>
      <c r="D25" s="40"/>
      <c r="E25" s="40"/>
      <c r="F25" s="40"/>
      <c r="G25" s="40"/>
      <c r="H25" s="40"/>
      <c r="I25" s="40"/>
    </row>
    <row r="26" spans="2:9" ht="35.35" x14ac:dyDescent="0.2">
      <c r="B26" s="38" t="s">
        <v>155</v>
      </c>
      <c r="C26" s="33">
        <f>SUM(C27:C29)</f>
        <v>0</v>
      </c>
      <c r="D26" s="33">
        <f t="shared" ref="D26:I26" si="5">SUM(D27:D29)</f>
        <v>0</v>
      </c>
      <c r="E26" s="33">
        <f t="shared" si="5"/>
        <v>0</v>
      </c>
      <c r="F26" s="33">
        <f t="shared" si="5"/>
        <v>0</v>
      </c>
      <c r="G26" s="33">
        <f t="shared" si="5"/>
        <v>0</v>
      </c>
      <c r="H26" s="33">
        <f t="shared" si="5"/>
        <v>0</v>
      </c>
      <c r="I26" s="33">
        <f t="shared" si="5"/>
        <v>0</v>
      </c>
    </row>
    <row r="27" spans="2:9" ht="17.7" x14ac:dyDescent="0.2">
      <c r="B27" s="37" t="s">
        <v>156</v>
      </c>
      <c r="C27" s="11">
        <v>0</v>
      </c>
      <c r="D27" s="11">
        <v>0</v>
      </c>
      <c r="E27" s="11">
        <v>0</v>
      </c>
      <c r="F27" s="11">
        <v>0</v>
      </c>
      <c r="G27" s="11">
        <f>C27+D27-E27+F27</f>
        <v>0</v>
      </c>
      <c r="H27" s="11">
        <v>0</v>
      </c>
      <c r="I27" s="11">
        <v>0</v>
      </c>
    </row>
    <row r="28" spans="2:9" ht="17.7" x14ac:dyDescent="0.2">
      <c r="B28" s="37" t="s">
        <v>157</v>
      </c>
      <c r="C28" s="11">
        <v>0</v>
      </c>
      <c r="D28" s="11">
        <v>0</v>
      </c>
      <c r="E28" s="11">
        <v>0</v>
      </c>
      <c r="F28" s="11">
        <v>0</v>
      </c>
      <c r="G28" s="11">
        <f>C28+D28-E28+F28</f>
        <v>0</v>
      </c>
      <c r="H28" s="11">
        <v>0</v>
      </c>
      <c r="I28" s="11">
        <v>0</v>
      </c>
    </row>
    <row r="29" spans="2:9" ht="17.7" x14ac:dyDescent="0.2">
      <c r="B29" s="37" t="s">
        <v>158</v>
      </c>
      <c r="C29" s="11">
        <v>0</v>
      </c>
      <c r="D29" s="11">
        <v>0</v>
      </c>
      <c r="E29" s="11">
        <v>0</v>
      </c>
      <c r="F29" s="11">
        <v>0</v>
      </c>
      <c r="G29" s="11">
        <f>C29+D29-E29+F29</f>
        <v>0</v>
      </c>
      <c r="H29" s="11">
        <v>0</v>
      </c>
      <c r="I29" s="11">
        <v>0</v>
      </c>
    </row>
    <row r="30" spans="2:9" ht="18.350000000000001" thickBot="1" x14ac:dyDescent="0.25">
      <c r="B30" s="41"/>
      <c r="C30" s="42"/>
      <c r="D30" s="42"/>
      <c r="E30" s="42"/>
      <c r="F30" s="42"/>
      <c r="G30" s="42"/>
      <c r="H30" s="42"/>
      <c r="I30" s="42"/>
    </row>
    <row r="31" spans="2:9" ht="17.7" x14ac:dyDescent="0.2">
      <c r="B31" s="356" t="s">
        <v>159</v>
      </c>
      <c r="C31" s="356"/>
      <c r="D31" s="356"/>
      <c r="E31" s="356"/>
      <c r="F31" s="356"/>
      <c r="G31" s="356"/>
      <c r="H31" s="356"/>
      <c r="I31" s="356"/>
    </row>
    <row r="32" spans="2:9" ht="17.7" x14ac:dyDescent="0.3">
      <c r="B32" s="43" t="s">
        <v>160</v>
      </c>
      <c r="C32" s="44"/>
      <c r="D32" s="45"/>
      <c r="E32" s="45"/>
      <c r="F32" s="45"/>
      <c r="G32" s="45"/>
      <c r="H32" s="45"/>
      <c r="I32" s="45"/>
    </row>
    <row r="33" spans="2:9" ht="18.350000000000001" thickBot="1" x14ac:dyDescent="0.35">
      <c r="B33" s="43"/>
      <c r="C33" s="44"/>
      <c r="D33" s="44"/>
      <c r="E33" s="44"/>
      <c r="F33" s="44"/>
      <c r="G33" s="44"/>
      <c r="H33" s="44"/>
      <c r="I33" s="44"/>
    </row>
    <row r="34" spans="2:9" ht="17.7" x14ac:dyDescent="0.3">
      <c r="B34" s="348" t="s">
        <v>161</v>
      </c>
      <c r="C34" s="348" t="s">
        <v>162</v>
      </c>
      <c r="D34" s="348" t="s">
        <v>163</v>
      </c>
      <c r="E34" s="46" t="s">
        <v>164</v>
      </c>
      <c r="F34" s="348" t="s">
        <v>165</v>
      </c>
      <c r="G34" s="46" t="s">
        <v>166</v>
      </c>
      <c r="H34" s="44"/>
      <c r="I34" s="44"/>
    </row>
    <row r="35" spans="2:9" ht="18.350000000000001" thickBot="1" x14ac:dyDescent="0.35">
      <c r="B35" s="349"/>
      <c r="C35" s="349"/>
      <c r="D35" s="349"/>
      <c r="E35" s="47" t="s">
        <v>167</v>
      </c>
      <c r="F35" s="349"/>
      <c r="G35" s="47" t="s">
        <v>168</v>
      </c>
      <c r="H35" s="44"/>
      <c r="I35" s="44"/>
    </row>
    <row r="36" spans="2:9" ht="35.35" x14ac:dyDescent="0.3">
      <c r="B36" s="48" t="s">
        <v>169</v>
      </c>
      <c r="C36" s="33">
        <f>SUM(C37:C39)</f>
        <v>0</v>
      </c>
      <c r="D36" s="33">
        <f>SUM(D37:D39)</f>
        <v>0</v>
      </c>
      <c r="E36" s="33">
        <f>SUM(E37:E39)</f>
        <v>0</v>
      </c>
      <c r="F36" s="33">
        <f>SUM(F37:F39)</f>
        <v>0</v>
      </c>
      <c r="G36" s="33">
        <f>SUM(G37:G39)</f>
        <v>0</v>
      </c>
      <c r="H36" s="44"/>
      <c r="I36" s="44"/>
    </row>
    <row r="37" spans="2:9" ht="17.7" x14ac:dyDescent="0.3">
      <c r="B37" s="37" t="s">
        <v>170</v>
      </c>
      <c r="C37" s="9"/>
      <c r="D37" s="9"/>
      <c r="E37" s="9"/>
      <c r="F37" s="9"/>
      <c r="G37" s="9"/>
      <c r="H37" s="44"/>
      <c r="I37" s="44"/>
    </row>
    <row r="38" spans="2:9" ht="17.7" x14ac:dyDescent="0.3">
      <c r="B38" s="37" t="s">
        <v>171</v>
      </c>
      <c r="C38" s="9"/>
      <c r="D38" s="9"/>
      <c r="E38" s="9"/>
      <c r="F38" s="9"/>
      <c r="G38" s="9"/>
      <c r="H38" s="44"/>
      <c r="I38" s="44"/>
    </row>
    <row r="39" spans="2:9" ht="18.350000000000001" thickBot="1" x14ac:dyDescent="0.35">
      <c r="B39" s="49" t="s">
        <v>172</v>
      </c>
      <c r="C39" s="50"/>
      <c r="D39" s="50"/>
      <c r="E39" s="50"/>
      <c r="F39" s="50"/>
      <c r="G39" s="50"/>
      <c r="H39" s="44"/>
      <c r="I39" s="44"/>
    </row>
  </sheetData>
  <mergeCells count="9">
    <mergeCell ref="B34:B35"/>
    <mergeCell ref="C34:C35"/>
    <mergeCell ref="D34:D35"/>
    <mergeCell ref="F34:F35"/>
    <mergeCell ref="B2:I2"/>
    <mergeCell ref="B3:I3"/>
    <mergeCell ref="B4:I4"/>
    <mergeCell ref="B5:I5"/>
    <mergeCell ref="B31:I31"/>
  </mergeCells>
  <pageMargins left="0.53" right="0.15748031496062992" top="0.74803149606299213" bottom="0.74803149606299213" header="0.31496062992125984" footer="0.31496062992125984"/>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topLeftCell="A7" workbookViewId="0">
      <selection activeCell="I29" sqref="I28:I29"/>
    </sheetView>
  </sheetViews>
  <sheetFormatPr baseColWidth="10" defaultRowHeight="15.05" x14ac:dyDescent="0.3"/>
  <cols>
    <col min="1" max="1" width="0.6640625" customWidth="1"/>
    <col min="2" max="2" width="32.88671875" customWidth="1"/>
    <col min="3" max="4" width="14.5546875" customWidth="1"/>
    <col min="5" max="5" width="18" customWidth="1"/>
    <col min="6" max="6" width="14.5546875" customWidth="1"/>
    <col min="7" max="7" width="13.33203125" customWidth="1"/>
    <col min="8" max="8" width="25.109375" customWidth="1"/>
    <col min="9" max="9" width="24.109375" customWidth="1"/>
    <col min="10" max="10" width="16.6640625" customWidth="1"/>
    <col min="11" max="11" width="17" customWidth="1"/>
    <col min="12" max="12" width="14.5546875" customWidth="1"/>
    <col min="257" max="257" width="2.44140625" customWidth="1"/>
    <col min="258" max="258" width="32.88671875" customWidth="1"/>
    <col min="259" max="260" width="14.5546875" customWidth="1"/>
    <col min="261" max="261" width="20.44140625" customWidth="1"/>
    <col min="262" max="263" width="14.5546875" customWidth="1"/>
    <col min="264" max="264" width="19.88671875" customWidth="1"/>
    <col min="265" max="265" width="24.109375" customWidth="1"/>
    <col min="266" max="266" width="16.6640625" customWidth="1"/>
    <col min="267" max="267" width="17" customWidth="1"/>
    <col min="268" max="268" width="14.5546875" customWidth="1"/>
    <col min="513" max="513" width="2.44140625" customWidth="1"/>
    <col min="514" max="514" width="32.88671875" customWidth="1"/>
    <col min="515" max="516" width="14.5546875" customWidth="1"/>
    <col min="517" max="517" width="20.44140625" customWidth="1"/>
    <col min="518" max="519" width="14.5546875" customWidth="1"/>
    <col min="520" max="520" width="19.88671875" customWidth="1"/>
    <col min="521" max="521" width="24.109375" customWidth="1"/>
    <col min="522" max="522" width="16.6640625" customWidth="1"/>
    <col min="523" max="523" width="17" customWidth="1"/>
    <col min="524" max="524" width="14.5546875" customWidth="1"/>
    <col min="769" max="769" width="2.44140625" customWidth="1"/>
    <col min="770" max="770" width="32.88671875" customWidth="1"/>
    <col min="771" max="772" width="14.5546875" customWidth="1"/>
    <col min="773" max="773" width="20.44140625" customWidth="1"/>
    <col min="774" max="775" width="14.5546875" customWidth="1"/>
    <col min="776" max="776" width="19.88671875" customWidth="1"/>
    <col min="777" max="777" width="24.109375" customWidth="1"/>
    <col min="778" max="778" width="16.6640625" customWidth="1"/>
    <col min="779" max="779" width="17" customWidth="1"/>
    <col min="780" max="780" width="14.5546875" customWidth="1"/>
    <col min="1025" max="1025" width="2.44140625" customWidth="1"/>
    <col min="1026" max="1026" width="32.88671875" customWidth="1"/>
    <col min="1027" max="1028" width="14.5546875" customWidth="1"/>
    <col min="1029" max="1029" width="20.44140625" customWidth="1"/>
    <col min="1030" max="1031" width="14.5546875" customWidth="1"/>
    <col min="1032" max="1032" width="19.88671875" customWidth="1"/>
    <col min="1033" max="1033" width="24.109375" customWidth="1"/>
    <col min="1034" max="1034" width="16.6640625" customWidth="1"/>
    <col min="1035" max="1035" width="17" customWidth="1"/>
    <col min="1036" max="1036" width="14.5546875" customWidth="1"/>
    <col min="1281" max="1281" width="2.44140625" customWidth="1"/>
    <col min="1282" max="1282" width="32.88671875" customWidth="1"/>
    <col min="1283" max="1284" width="14.5546875" customWidth="1"/>
    <col min="1285" max="1285" width="20.44140625" customWidth="1"/>
    <col min="1286" max="1287" width="14.5546875" customWidth="1"/>
    <col min="1288" max="1288" width="19.88671875" customWidth="1"/>
    <col min="1289" max="1289" width="24.109375" customWidth="1"/>
    <col min="1290" max="1290" width="16.6640625" customWidth="1"/>
    <col min="1291" max="1291" width="17" customWidth="1"/>
    <col min="1292" max="1292" width="14.5546875" customWidth="1"/>
    <col min="1537" max="1537" width="2.44140625" customWidth="1"/>
    <col min="1538" max="1538" width="32.88671875" customWidth="1"/>
    <col min="1539" max="1540" width="14.5546875" customWidth="1"/>
    <col min="1541" max="1541" width="20.44140625" customWidth="1"/>
    <col min="1542" max="1543" width="14.5546875" customWidth="1"/>
    <col min="1544" max="1544" width="19.88671875" customWidth="1"/>
    <col min="1545" max="1545" width="24.109375" customWidth="1"/>
    <col min="1546" max="1546" width="16.6640625" customWidth="1"/>
    <col min="1547" max="1547" width="17" customWidth="1"/>
    <col min="1548" max="1548" width="14.5546875" customWidth="1"/>
    <col min="1793" max="1793" width="2.44140625" customWidth="1"/>
    <col min="1794" max="1794" width="32.88671875" customWidth="1"/>
    <col min="1795" max="1796" width="14.5546875" customWidth="1"/>
    <col min="1797" max="1797" width="20.44140625" customWidth="1"/>
    <col min="1798" max="1799" width="14.5546875" customWidth="1"/>
    <col min="1800" max="1800" width="19.88671875" customWidth="1"/>
    <col min="1801" max="1801" width="24.109375" customWidth="1"/>
    <col min="1802" max="1802" width="16.6640625" customWidth="1"/>
    <col min="1803" max="1803" width="17" customWidth="1"/>
    <col min="1804" max="1804" width="14.5546875" customWidth="1"/>
    <col min="2049" max="2049" width="2.44140625" customWidth="1"/>
    <col min="2050" max="2050" width="32.88671875" customWidth="1"/>
    <col min="2051" max="2052" width="14.5546875" customWidth="1"/>
    <col min="2053" max="2053" width="20.44140625" customWidth="1"/>
    <col min="2054" max="2055" width="14.5546875" customWidth="1"/>
    <col min="2056" max="2056" width="19.88671875" customWidth="1"/>
    <col min="2057" max="2057" width="24.109375" customWidth="1"/>
    <col min="2058" max="2058" width="16.6640625" customWidth="1"/>
    <col min="2059" max="2059" width="17" customWidth="1"/>
    <col min="2060" max="2060" width="14.5546875" customWidth="1"/>
    <col min="2305" max="2305" width="2.44140625" customWidth="1"/>
    <col min="2306" max="2306" width="32.88671875" customWidth="1"/>
    <col min="2307" max="2308" width="14.5546875" customWidth="1"/>
    <col min="2309" max="2309" width="20.44140625" customWidth="1"/>
    <col min="2310" max="2311" width="14.5546875" customWidth="1"/>
    <col min="2312" max="2312" width="19.88671875" customWidth="1"/>
    <col min="2313" max="2313" width="24.109375" customWidth="1"/>
    <col min="2314" max="2314" width="16.6640625" customWidth="1"/>
    <col min="2315" max="2315" width="17" customWidth="1"/>
    <col min="2316" max="2316" width="14.5546875" customWidth="1"/>
    <col min="2561" max="2561" width="2.44140625" customWidth="1"/>
    <col min="2562" max="2562" width="32.88671875" customWidth="1"/>
    <col min="2563" max="2564" width="14.5546875" customWidth="1"/>
    <col min="2565" max="2565" width="20.44140625" customWidth="1"/>
    <col min="2566" max="2567" width="14.5546875" customWidth="1"/>
    <col min="2568" max="2568" width="19.88671875" customWidth="1"/>
    <col min="2569" max="2569" width="24.109375" customWidth="1"/>
    <col min="2570" max="2570" width="16.6640625" customWidth="1"/>
    <col min="2571" max="2571" width="17" customWidth="1"/>
    <col min="2572" max="2572" width="14.5546875" customWidth="1"/>
    <col min="2817" max="2817" width="2.44140625" customWidth="1"/>
    <col min="2818" max="2818" width="32.88671875" customWidth="1"/>
    <col min="2819" max="2820" width="14.5546875" customWidth="1"/>
    <col min="2821" max="2821" width="20.44140625" customWidth="1"/>
    <col min="2822" max="2823" width="14.5546875" customWidth="1"/>
    <col min="2824" max="2824" width="19.88671875" customWidth="1"/>
    <col min="2825" max="2825" width="24.109375" customWidth="1"/>
    <col min="2826" max="2826" width="16.6640625" customWidth="1"/>
    <col min="2827" max="2827" width="17" customWidth="1"/>
    <col min="2828" max="2828" width="14.5546875" customWidth="1"/>
    <col min="3073" max="3073" width="2.44140625" customWidth="1"/>
    <col min="3074" max="3074" width="32.88671875" customWidth="1"/>
    <col min="3075" max="3076" width="14.5546875" customWidth="1"/>
    <col min="3077" max="3077" width="20.44140625" customWidth="1"/>
    <col min="3078" max="3079" width="14.5546875" customWidth="1"/>
    <col min="3080" max="3080" width="19.88671875" customWidth="1"/>
    <col min="3081" max="3081" width="24.109375" customWidth="1"/>
    <col min="3082" max="3082" width="16.6640625" customWidth="1"/>
    <col min="3083" max="3083" width="17" customWidth="1"/>
    <col min="3084" max="3084" width="14.5546875" customWidth="1"/>
    <col min="3329" max="3329" width="2.44140625" customWidth="1"/>
    <col min="3330" max="3330" width="32.88671875" customWidth="1"/>
    <col min="3331" max="3332" width="14.5546875" customWidth="1"/>
    <col min="3333" max="3333" width="20.44140625" customWidth="1"/>
    <col min="3334" max="3335" width="14.5546875" customWidth="1"/>
    <col min="3336" max="3336" width="19.88671875" customWidth="1"/>
    <col min="3337" max="3337" width="24.109375" customWidth="1"/>
    <col min="3338" max="3338" width="16.6640625" customWidth="1"/>
    <col min="3339" max="3339" width="17" customWidth="1"/>
    <col min="3340" max="3340" width="14.5546875" customWidth="1"/>
    <col min="3585" max="3585" width="2.44140625" customWidth="1"/>
    <col min="3586" max="3586" width="32.88671875" customWidth="1"/>
    <col min="3587" max="3588" width="14.5546875" customWidth="1"/>
    <col min="3589" max="3589" width="20.44140625" customWidth="1"/>
    <col min="3590" max="3591" width="14.5546875" customWidth="1"/>
    <col min="3592" max="3592" width="19.88671875" customWidth="1"/>
    <col min="3593" max="3593" width="24.109375" customWidth="1"/>
    <col min="3594" max="3594" width="16.6640625" customWidth="1"/>
    <col min="3595" max="3595" width="17" customWidth="1"/>
    <col min="3596" max="3596" width="14.5546875" customWidth="1"/>
    <col min="3841" max="3841" width="2.44140625" customWidth="1"/>
    <col min="3842" max="3842" width="32.88671875" customWidth="1"/>
    <col min="3843" max="3844" width="14.5546875" customWidth="1"/>
    <col min="3845" max="3845" width="20.44140625" customWidth="1"/>
    <col min="3846" max="3847" width="14.5546875" customWidth="1"/>
    <col min="3848" max="3848" width="19.88671875" customWidth="1"/>
    <col min="3849" max="3849" width="24.109375" customWidth="1"/>
    <col min="3850" max="3850" width="16.6640625" customWidth="1"/>
    <col min="3851" max="3851" width="17" customWidth="1"/>
    <col min="3852" max="3852" width="14.5546875" customWidth="1"/>
    <col min="4097" max="4097" width="2.44140625" customWidth="1"/>
    <col min="4098" max="4098" width="32.88671875" customWidth="1"/>
    <col min="4099" max="4100" width="14.5546875" customWidth="1"/>
    <col min="4101" max="4101" width="20.44140625" customWidth="1"/>
    <col min="4102" max="4103" width="14.5546875" customWidth="1"/>
    <col min="4104" max="4104" width="19.88671875" customWidth="1"/>
    <col min="4105" max="4105" width="24.109375" customWidth="1"/>
    <col min="4106" max="4106" width="16.6640625" customWidth="1"/>
    <col min="4107" max="4107" width="17" customWidth="1"/>
    <col min="4108" max="4108" width="14.5546875" customWidth="1"/>
    <col min="4353" max="4353" width="2.44140625" customWidth="1"/>
    <col min="4354" max="4354" width="32.88671875" customWidth="1"/>
    <col min="4355" max="4356" width="14.5546875" customWidth="1"/>
    <col min="4357" max="4357" width="20.44140625" customWidth="1"/>
    <col min="4358" max="4359" width="14.5546875" customWidth="1"/>
    <col min="4360" max="4360" width="19.88671875" customWidth="1"/>
    <col min="4361" max="4361" width="24.109375" customWidth="1"/>
    <col min="4362" max="4362" width="16.6640625" customWidth="1"/>
    <col min="4363" max="4363" width="17" customWidth="1"/>
    <col min="4364" max="4364" width="14.5546875" customWidth="1"/>
    <col min="4609" max="4609" width="2.44140625" customWidth="1"/>
    <col min="4610" max="4610" width="32.88671875" customWidth="1"/>
    <col min="4611" max="4612" width="14.5546875" customWidth="1"/>
    <col min="4613" max="4613" width="20.44140625" customWidth="1"/>
    <col min="4614" max="4615" width="14.5546875" customWidth="1"/>
    <col min="4616" max="4616" width="19.88671875" customWidth="1"/>
    <col min="4617" max="4617" width="24.109375" customWidth="1"/>
    <col min="4618" max="4618" width="16.6640625" customWidth="1"/>
    <col min="4619" max="4619" width="17" customWidth="1"/>
    <col min="4620" max="4620" width="14.5546875" customWidth="1"/>
    <col min="4865" max="4865" width="2.44140625" customWidth="1"/>
    <col min="4866" max="4866" width="32.88671875" customWidth="1"/>
    <col min="4867" max="4868" width="14.5546875" customWidth="1"/>
    <col min="4869" max="4869" width="20.44140625" customWidth="1"/>
    <col min="4870" max="4871" width="14.5546875" customWidth="1"/>
    <col min="4872" max="4872" width="19.88671875" customWidth="1"/>
    <col min="4873" max="4873" width="24.109375" customWidth="1"/>
    <col min="4874" max="4874" width="16.6640625" customWidth="1"/>
    <col min="4875" max="4875" width="17" customWidth="1"/>
    <col min="4876" max="4876" width="14.5546875" customWidth="1"/>
    <col min="5121" max="5121" width="2.44140625" customWidth="1"/>
    <col min="5122" max="5122" width="32.88671875" customWidth="1"/>
    <col min="5123" max="5124" width="14.5546875" customWidth="1"/>
    <col min="5125" max="5125" width="20.44140625" customWidth="1"/>
    <col min="5126" max="5127" width="14.5546875" customWidth="1"/>
    <col min="5128" max="5128" width="19.88671875" customWidth="1"/>
    <col min="5129" max="5129" width="24.109375" customWidth="1"/>
    <col min="5130" max="5130" width="16.6640625" customWidth="1"/>
    <col min="5131" max="5131" width="17" customWidth="1"/>
    <col min="5132" max="5132" width="14.5546875" customWidth="1"/>
    <col min="5377" max="5377" width="2.44140625" customWidth="1"/>
    <col min="5378" max="5378" width="32.88671875" customWidth="1"/>
    <col min="5379" max="5380" width="14.5546875" customWidth="1"/>
    <col min="5381" max="5381" width="20.44140625" customWidth="1"/>
    <col min="5382" max="5383" width="14.5546875" customWidth="1"/>
    <col min="5384" max="5384" width="19.88671875" customWidth="1"/>
    <col min="5385" max="5385" width="24.109375" customWidth="1"/>
    <col min="5386" max="5386" width="16.6640625" customWidth="1"/>
    <col min="5387" max="5387" width="17" customWidth="1"/>
    <col min="5388" max="5388" width="14.5546875" customWidth="1"/>
    <col min="5633" max="5633" width="2.44140625" customWidth="1"/>
    <col min="5634" max="5634" width="32.88671875" customWidth="1"/>
    <col min="5635" max="5636" width="14.5546875" customWidth="1"/>
    <col min="5637" max="5637" width="20.44140625" customWidth="1"/>
    <col min="5638" max="5639" width="14.5546875" customWidth="1"/>
    <col min="5640" max="5640" width="19.88671875" customWidth="1"/>
    <col min="5641" max="5641" width="24.109375" customWidth="1"/>
    <col min="5642" max="5642" width="16.6640625" customWidth="1"/>
    <col min="5643" max="5643" width="17" customWidth="1"/>
    <col min="5644" max="5644" width="14.5546875" customWidth="1"/>
    <col min="5889" max="5889" width="2.44140625" customWidth="1"/>
    <col min="5890" max="5890" width="32.88671875" customWidth="1"/>
    <col min="5891" max="5892" width="14.5546875" customWidth="1"/>
    <col min="5893" max="5893" width="20.44140625" customWidth="1"/>
    <col min="5894" max="5895" width="14.5546875" customWidth="1"/>
    <col min="5896" max="5896" width="19.88671875" customWidth="1"/>
    <col min="5897" max="5897" width="24.109375" customWidth="1"/>
    <col min="5898" max="5898" width="16.6640625" customWidth="1"/>
    <col min="5899" max="5899" width="17" customWidth="1"/>
    <col min="5900" max="5900" width="14.5546875" customWidth="1"/>
    <col min="6145" max="6145" width="2.44140625" customWidth="1"/>
    <col min="6146" max="6146" width="32.88671875" customWidth="1"/>
    <col min="6147" max="6148" width="14.5546875" customWidth="1"/>
    <col min="6149" max="6149" width="20.44140625" customWidth="1"/>
    <col min="6150" max="6151" width="14.5546875" customWidth="1"/>
    <col min="6152" max="6152" width="19.88671875" customWidth="1"/>
    <col min="6153" max="6153" width="24.109375" customWidth="1"/>
    <col min="6154" max="6154" width="16.6640625" customWidth="1"/>
    <col min="6155" max="6155" width="17" customWidth="1"/>
    <col min="6156" max="6156" width="14.5546875" customWidth="1"/>
    <col min="6401" max="6401" width="2.44140625" customWidth="1"/>
    <col min="6402" max="6402" width="32.88671875" customWidth="1"/>
    <col min="6403" max="6404" width="14.5546875" customWidth="1"/>
    <col min="6405" max="6405" width="20.44140625" customWidth="1"/>
    <col min="6406" max="6407" width="14.5546875" customWidth="1"/>
    <col min="6408" max="6408" width="19.88671875" customWidth="1"/>
    <col min="6409" max="6409" width="24.109375" customWidth="1"/>
    <col min="6410" max="6410" width="16.6640625" customWidth="1"/>
    <col min="6411" max="6411" width="17" customWidth="1"/>
    <col min="6412" max="6412" width="14.5546875" customWidth="1"/>
    <col min="6657" max="6657" width="2.44140625" customWidth="1"/>
    <col min="6658" max="6658" width="32.88671875" customWidth="1"/>
    <col min="6659" max="6660" width="14.5546875" customWidth="1"/>
    <col min="6661" max="6661" width="20.44140625" customWidth="1"/>
    <col min="6662" max="6663" width="14.5546875" customWidth="1"/>
    <col min="6664" max="6664" width="19.88671875" customWidth="1"/>
    <col min="6665" max="6665" width="24.109375" customWidth="1"/>
    <col min="6666" max="6666" width="16.6640625" customWidth="1"/>
    <col min="6667" max="6667" width="17" customWidth="1"/>
    <col min="6668" max="6668" width="14.5546875" customWidth="1"/>
    <col min="6913" max="6913" width="2.44140625" customWidth="1"/>
    <col min="6914" max="6914" width="32.88671875" customWidth="1"/>
    <col min="6915" max="6916" width="14.5546875" customWidth="1"/>
    <col min="6917" max="6917" width="20.44140625" customWidth="1"/>
    <col min="6918" max="6919" width="14.5546875" customWidth="1"/>
    <col min="6920" max="6920" width="19.88671875" customWidth="1"/>
    <col min="6921" max="6921" width="24.109375" customWidth="1"/>
    <col min="6922" max="6922" width="16.6640625" customWidth="1"/>
    <col min="6923" max="6923" width="17" customWidth="1"/>
    <col min="6924" max="6924" width="14.5546875" customWidth="1"/>
    <col min="7169" max="7169" width="2.44140625" customWidth="1"/>
    <col min="7170" max="7170" width="32.88671875" customWidth="1"/>
    <col min="7171" max="7172" width="14.5546875" customWidth="1"/>
    <col min="7173" max="7173" width="20.44140625" customWidth="1"/>
    <col min="7174" max="7175" width="14.5546875" customWidth="1"/>
    <col min="7176" max="7176" width="19.88671875" customWidth="1"/>
    <col min="7177" max="7177" width="24.109375" customWidth="1"/>
    <col min="7178" max="7178" width="16.6640625" customWidth="1"/>
    <col min="7179" max="7179" width="17" customWidth="1"/>
    <col min="7180" max="7180" width="14.5546875" customWidth="1"/>
    <col min="7425" max="7425" width="2.44140625" customWidth="1"/>
    <col min="7426" max="7426" width="32.88671875" customWidth="1"/>
    <col min="7427" max="7428" width="14.5546875" customWidth="1"/>
    <col min="7429" max="7429" width="20.44140625" customWidth="1"/>
    <col min="7430" max="7431" width="14.5546875" customWidth="1"/>
    <col min="7432" max="7432" width="19.88671875" customWidth="1"/>
    <col min="7433" max="7433" width="24.109375" customWidth="1"/>
    <col min="7434" max="7434" width="16.6640625" customWidth="1"/>
    <col min="7435" max="7435" width="17" customWidth="1"/>
    <col min="7436" max="7436" width="14.5546875" customWidth="1"/>
    <col min="7681" max="7681" width="2.44140625" customWidth="1"/>
    <col min="7682" max="7682" width="32.88671875" customWidth="1"/>
    <col min="7683" max="7684" width="14.5546875" customWidth="1"/>
    <col min="7685" max="7685" width="20.44140625" customWidth="1"/>
    <col min="7686" max="7687" width="14.5546875" customWidth="1"/>
    <col min="7688" max="7688" width="19.88671875" customWidth="1"/>
    <col min="7689" max="7689" width="24.109375" customWidth="1"/>
    <col min="7690" max="7690" width="16.6640625" customWidth="1"/>
    <col min="7691" max="7691" width="17" customWidth="1"/>
    <col min="7692" max="7692" width="14.5546875" customWidth="1"/>
    <col min="7937" max="7937" width="2.44140625" customWidth="1"/>
    <col min="7938" max="7938" width="32.88671875" customWidth="1"/>
    <col min="7939" max="7940" width="14.5546875" customWidth="1"/>
    <col min="7941" max="7941" width="20.44140625" customWidth="1"/>
    <col min="7942" max="7943" width="14.5546875" customWidth="1"/>
    <col min="7944" max="7944" width="19.88671875" customWidth="1"/>
    <col min="7945" max="7945" width="24.109375" customWidth="1"/>
    <col min="7946" max="7946" width="16.6640625" customWidth="1"/>
    <col min="7947" max="7947" width="17" customWidth="1"/>
    <col min="7948" max="7948" width="14.5546875" customWidth="1"/>
    <col min="8193" max="8193" width="2.44140625" customWidth="1"/>
    <col min="8194" max="8194" width="32.88671875" customWidth="1"/>
    <col min="8195" max="8196" width="14.5546875" customWidth="1"/>
    <col min="8197" max="8197" width="20.44140625" customWidth="1"/>
    <col min="8198" max="8199" width="14.5546875" customWidth="1"/>
    <col min="8200" max="8200" width="19.88671875" customWidth="1"/>
    <col min="8201" max="8201" width="24.109375" customWidth="1"/>
    <col min="8202" max="8202" width="16.6640625" customWidth="1"/>
    <col min="8203" max="8203" width="17" customWidth="1"/>
    <col min="8204" max="8204" width="14.5546875" customWidth="1"/>
    <col min="8449" max="8449" width="2.44140625" customWidth="1"/>
    <col min="8450" max="8450" width="32.88671875" customWidth="1"/>
    <col min="8451" max="8452" width="14.5546875" customWidth="1"/>
    <col min="8453" max="8453" width="20.44140625" customWidth="1"/>
    <col min="8454" max="8455" width="14.5546875" customWidth="1"/>
    <col min="8456" max="8456" width="19.88671875" customWidth="1"/>
    <col min="8457" max="8457" width="24.109375" customWidth="1"/>
    <col min="8458" max="8458" width="16.6640625" customWidth="1"/>
    <col min="8459" max="8459" width="17" customWidth="1"/>
    <col min="8460" max="8460" width="14.5546875" customWidth="1"/>
    <col min="8705" max="8705" width="2.44140625" customWidth="1"/>
    <col min="8706" max="8706" width="32.88671875" customWidth="1"/>
    <col min="8707" max="8708" width="14.5546875" customWidth="1"/>
    <col min="8709" max="8709" width="20.44140625" customWidth="1"/>
    <col min="8710" max="8711" width="14.5546875" customWidth="1"/>
    <col min="8712" max="8712" width="19.88671875" customWidth="1"/>
    <col min="8713" max="8713" width="24.109375" customWidth="1"/>
    <col min="8714" max="8714" width="16.6640625" customWidth="1"/>
    <col min="8715" max="8715" width="17" customWidth="1"/>
    <col min="8716" max="8716" width="14.5546875" customWidth="1"/>
    <col min="8961" max="8961" width="2.44140625" customWidth="1"/>
    <col min="8962" max="8962" width="32.88671875" customWidth="1"/>
    <col min="8963" max="8964" width="14.5546875" customWidth="1"/>
    <col min="8965" max="8965" width="20.44140625" customWidth="1"/>
    <col min="8966" max="8967" width="14.5546875" customWidth="1"/>
    <col min="8968" max="8968" width="19.88671875" customWidth="1"/>
    <col min="8969" max="8969" width="24.109375" customWidth="1"/>
    <col min="8970" max="8970" width="16.6640625" customWidth="1"/>
    <col min="8971" max="8971" width="17" customWidth="1"/>
    <col min="8972" max="8972" width="14.5546875" customWidth="1"/>
    <col min="9217" max="9217" width="2.44140625" customWidth="1"/>
    <col min="9218" max="9218" width="32.88671875" customWidth="1"/>
    <col min="9219" max="9220" width="14.5546875" customWidth="1"/>
    <col min="9221" max="9221" width="20.44140625" customWidth="1"/>
    <col min="9222" max="9223" width="14.5546875" customWidth="1"/>
    <col min="9224" max="9224" width="19.88671875" customWidth="1"/>
    <col min="9225" max="9225" width="24.109375" customWidth="1"/>
    <col min="9226" max="9226" width="16.6640625" customWidth="1"/>
    <col min="9227" max="9227" width="17" customWidth="1"/>
    <col min="9228" max="9228" width="14.5546875" customWidth="1"/>
    <col min="9473" max="9473" width="2.44140625" customWidth="1"/>
    <col min="9474" max="9474" width="32.88671875" customWidth="1"/>
    <col min="9475" max="9476" width="14.5546875" customWidth="1"/>
    <col min="9477" max="9477" width="20.44140625" customWidth="1"/>
    <col min="9478" max="9479" width="14.5546875" customWidth="1"/>
    <col min="9480" max="9480" width="19.88671875" customWidth="1"/>
    <col min="9481" max="9481" width="24.109375" customWidth="1"/>
    <col min="9482" max="9482" width="16.6640625" customWidth="1"/>
    <col min="9483" max="9483" width="17" customWidth="1"/>
    <col min="9484" max="9484" width="14.5546875" customWidth="1"/>
    <col min="9729" max="9729" width="2.44140625" customWidth="1"/>
    <col min="9730" max="9730" width="32.88671875" customWidth="1"/>
    <col min="9731" max="9732" width="14.5546875" customWidth="1"/>
    <col min="9733" max="9733" width="20.44140625" customWidth="1"/>
    <col min="9734" max="9735" width="14.5546875" customWidth="1"/>
    <col min="9736" max="9736" width="19.88671875" customWidth="1"/>
    <col min="9737" max="9737" width="24.109375" customWidth="1"/>
    <col min="9738" max="9738" width="16.6640625" customWidth="1"/>
    <col min="9739" max="9739" width="17" customWidth="1"/>
    <col min="9740" max="9740" width="14.5546875" customWidth="1"/>
    <col min="9985" max="9985" width="2.44140625" customWidth="1"/>
    <col min="9986" max="9986" width="32.88671875" customWidth="1"/>
    <col min="9987" max="9988" width="14.5546875" customWidth="1"/>
    <col min="9989" max="9989" width="20.44140625" customWidth="1"/>
    <col min="9990" max="9991" width="14.5546875" customWidth="1"/>
    <col min="9992" max="9992" width="19.88671875" customWidth="1"/>
    <col min="9993" max="9993" width="24.109375" customWidth="1"/>
    <col min="9994" max="9994" width="16.6640625" customWidth="1"/>
    <col min="9995" max="9995" width="17" customWidth="1"/>
    <col min="9996" max="9996" width="14.5546875" customWidth="1"/>
    <col min="10241" max="10241" width="2.44140625" customWidth="1"/>
    <col min="10242" max="10242" width="32.88671875" customWidth="1"/>
    <col min="10243" max="10244" width="14.5546875" customWidth="1"/>
    <col min="10245" max="10245" width="20.44140625" customWidth="1"/>
    <col min="10246" max="10247" width="14.5546875" customWidth="1"/>
    <col min="10248" max="10248" width="19.88671875" customWidth="1"/>
    <col min="10249" max="10249" width="24.109375" customWidth="1"/>
    <col min="10250" max="10250" width="16.6640625" customWidth="1"/>
    <col min="10251" max="10251" width="17" customWidth="1"/>
    <col min="10252" max="10252" width="14.5546875" customWidth="1"/>
    <col min="10497" max="10497" width="2.44140625" customWidth="1"/>
    <col min="10498" max="10498" width="32.88671875" customWidth="1"/>
    <col min="10499" max="10500" width="14.5546875" customWidth="1"/>
    <col min="10501" max="10501" width="20.44140625" customWidth="1"/>
    <col min="10502" max="10503" width="14.5546875" customWidth="1"/>
    <col min="10504" max="10504" width="19.88671875" customWidth="1"/>
    <col min="10505" max="10505" width="24.109375" customWidth="1"/>
    <col min="10506" max="10506" width="16.6640625" customWidth="1"/>
    <col min="10507" max="10507" width="17" customWidth="1"/>
    <col min="10508" max="10508" width="14.5546875" customWidth="1"/>
    <col min="10753" max="10753" width="2.44140625" customWidth="1"/>
    <col min="10754" max="10754" width="32.88671875" customWidth="1"/>
    <col min="10755" max="10756" width="14.5546875" customWidth="1"/>
    <col min="10757" max="10757" width="20.44140625" customWidth="1"/>
    <col min="10758" max="10759" width="14.5546875" customWidth="1"/>
    <col min="10760" max="10760" width="19.88671875" customWidth="1"/>
    <col min="10761" max="10761" width="24.109375" customWidth="1"/>
    <col min="10762" max="10762" width="16.6640625" customWidth="1"/>
    <col min="10763" max="10763" width="17" customWidth="1"/>
    <col min="10764" max="10764" width="14.5546875" customWidth="1"/>
    <col min="11009" max="11009" width="2.44140625" customWidth="1"/>
    <col min="11010" max="11010" width="32.88671875" customWidth="1"/>
    <col min="11011" max="11012" width="14.5546875" customWidth="1"/>
    <col min="11013" max="11013" width="20.44140625" customWidth="1"/>
    <col min="11014" max="11015" width="14.5546875" customWidth="1"/>
    <col min="11016" max="11016" width="19.88671875" customWidth="1"/>
    <col min="11017" max="11017" width="24.109375" customWidth="1"/>
    <col min="11018" max="11018" width="16.6640625" customWidth="1"/>
    <col min="11019" max="11019" width="17" customWidth="1"/>
    <col min="11020" max="11020" width="14.5546875" customWidth="1"/>
    <col min="11265" max="11265" width="2.44140625" customWidth="1"/>
    <col min="11266" max="11266" width="32.88671875" customWidth="1"/>
    <col min="11267" max="11268" width="14.5546875" customWidth="1"/>
    <col min="11269" max="11269" width="20.44140625" customWidth="1"/>
    <col min="11270" max="11271" width="14.5546875" customWidth="1"/>
    <col min="11272" max="11272" width="19.88671875" customWidth="1"/>
    <col min="11273" max="11273" width="24.109375" customWidth="1"/>
    <col min="11274" max="11274" width="16.6640625" customWidth="1"/>
    <col min="11275" max="11275" width="17" customWidth="1"/>
    <col min="11276" max="11276" width="14.5546875" customWidth="1"/>
    <col min="11521" max="11521" width="2.44140625" customWidth="1"/>
    <col min="11522" max="11522" width="32.88671875" customWidth="1"/>
    <col min="11523" max="11524" width="14.5546875" customWidth="1"/>
    <col min="11525" max="11525" width="20.44140625" customWidth="1"/>
    <col min="11526" max="11527" width="14.5546875" customWidth="1"/>
    <col min="11528" max="11528" width="19.88671875" customWidth="1"/>
    <col min="11529" max="11529" width="24.109375" customWidth="1"/>
    <col min="11530" max="11530" width="16.6640625" customWidth="1"/>
    <col min="11531" max="11531" width="17" customWidth="1"/>
    <col min="11532" max="11532" width="14.5546875" customWidth="1"/>
    <col min="11777" max="11777" width="2.44140625" customWidth="1"/>
    <col min="11778" max="11778" width="32.88671875" customWidth="1"/>
    <col min="11779" max="11780" width="14.5546875" customWidth="1"/>
    <col min="11781" max="11781" width="20.44140625" customWidth="1"/>
    <col min="11782" max="11783" width="14.5546875" customWidth="1"/>
    <col min="11784" max="11784" width="19.88671875" customWidth="1"/>
    <col min="11785" max="11785" width="24.109375" customWidth="1"/>
    <col min="11786" max="11786" width="16.6640625" customWidth="1"/>
    <col min="11787" max="11787" width="17" customWidth="1"/>
    <col min="11788" max="11788" width="14.5546875" customWidth="1"/>
    <col min="12033" max="12033" width="2.44140625" customWidth="1"/>
    <col min="12034" max="12034" width="32.88671875" customWidth="1"/>
    <col min="12035" max="12036" width="14.5546875" customWidth="1"/>
    <col min="12037" max="12037" width="20.44140625" customWidth="1"/>
    <col min="12038" max="12039" width="14.5546875" customWidth="1"/>
    <col min="12040" max="12040" width="19.88671875" customWidth="1"/>
    <col min="12041" max="12041" width="24.109375" customWidth="1"/>
    <col min="12042" max="12042" width="16.6640625" customWidth="1"/>
    <col min="12043" max="12043" width="17" customWidth="1"/>
    <col min="12044" max="12044" width="14.5546875" customWidth="1"/>
    <col min="12289" max="12289" width="2.44140625" customWidth="1"/>
    <col min="12290" max="12290" width="32.88671875" customWidth="1"/>
    <col min="12291" max="12292" width="14.5546875" customWidth="1"/>
    <col min="12293" max="12293" width="20.44140625" customWidth="1"/>
    <col min="12294" max="12295" width="14.5546875" customWidth="1"/>
    <col min="12296" max="12296" width="19.88671875" customWidth="1"/>
    <col min="12297" max="12297" width="24.109375" customWidth="1"/>
    <col min="12298" max="12298" width="16.6640625" customWidth="1"/>
    <col min="12299" max="12299" width="17" customWidth="1"/>
    <col min="12300" max="12300" width="14.5546875" customWidth="1"/>
    <col min="12545" max="12545" width="2.44140625" customWidth="1"/>
    <col min="12546" max="12546" width="32.88671875" customWidth="1"/>
    <col min="12547" max="12548" width="14.5546875" customWidth="1"/>
    <col min="12549" max="12549" width="20.44140625" customWidth="1"/>
    <col min="12550" max="12551" width="14.5546875" customWidth="1"/>
    <col min="12552" max="12552" width="19.88671875" customWidth="1"/>
    <col min="12553" max="12553" width="24.109375" customWidth="1"/>
    <col min="12554" max="12554" width="16.6640625" customWidth="1"/>
    <col min="12555" max="12555" width="17" customWidth="1"/>
    <col min="12556" max="12556" width="14.5546875" customWidth="1"/>
    <col min="12801" max="12801" width="2.44140625" customWidth="1"/>
    <col min="12802" max="12802" width="32.88671875" customWidth="1"/>
    <col min="12803" max="12804" width="14.5546875" customWidth="1"/>
    <col min="12805" max="12805" width="20.44140625" customWidth="1"/>
    <col min="12806" max="12807" width="14.5546875" customWidth="1"/>
    <col min="12808" max="12808" width="19.88671875" customWidth="1"/>
    <col min="12809" max="12809" width="24.109375" customWidth="1"/>
    <col min="12810" max="12810" width="16.6640625" customWidth="1"/>
    <col min="12811" max="12811" width="17" customWidth="1"/>
    <col min="12812" max="12812" width="14.5546875" customWidth="1"/>
    <col min="13057" max="13057" width="2.44140625" customWidth="1"/>
    <col min="13058" max="13058" width="32.88671875" customWidth="1"/>
    <col min="13059" max="13060" width="14.5546875" customWidth="1"/>
    <col min="13061" max="13061" width="20.44140625" customWidth="1"/>
    <col min="13062" max="13063" width="14.5546875" customWidth="1"/>
    <col min="13064" max="13064" width="19.88671875" customWidth="1"/>
    <col min="13065" max="13065" width="24.109375" customWidth="1"/>
    <col min="13066" max="13066" width="16.6640625" customWidth="1"/>
    <col min="13067" max="13067" width="17" customWidth="1"/>
    <col min="13068" max="13068" width="14.5546875" customWidth="1"/>
    <col min="13313" max="13313" width="2.44140625" customWidth="1"/>
    <col min="13314" max="13314" width="32.88671875" customWidth="1"/>
    <col min="13315" max="13316" width="14.5546875" customWidth="1"/>
    <col min="13317" max="13317" width="20.44140625" customWidth="1"/>
    <col min="13318" max="13319" width="14.5546875" customWidth="1"/>
    <col min="13320" max="13320" width="19.88671875" customWidth="1"/>
    <col min="13321" max="13321" width="24.109375" customWidth="1"/>
    <col min="13322" max="13322" width="16.6640625" customWidth="1"/>
    <col min="13323" max="13323" width="17" customWidth="1"/>
    <col min="13324" max="13324" width="14.5546875" customWidth="1"/>
    <col min="13569" max="13569" width="2.44140625" customWidth="1"/>
    <col min="13570" max="13570" width="32.88671875" customWidth="1"/>
    <col min="13571" max="13572" width="14.5546875" customWidth="1"/>
    <col min="13573" max="13573" width="20.44140625" customWidth="1"/>
    <col min="13574" max="13575" width="14.5546875" customWidth="1"/>
    <col min="13576" max="13576" width="19.88671875" customWidth="1"/>
    <col min="13577" max="13577" width="24.109375" customWidth="1"/>
    <col min="13578" max="13578" width="16.6640625" customWidth="1"/>
    <col min="13579" max="13579" width="17" customWidth="1"/>
    <col min="13580" max="13580" width="14.5546875" customWidth="1"/>
    <col min="13825" max="13825" width="2.44140625" customWidth="1"/>
    <col min="13826" max="13826" width="32.88671875" customWidth="1"/>
    <col min="13827" max="13828" width="14.5546875" customWidth="1"/>
    <col min="13829" max="13829" width="20.44140625" customWidth="1"/>
    <col min="13830" max="13831" width="14.5546875" customWidth="1"/>
    <col min="13832" max="13832" width="19.88671875" customWidth="1"/>
    <col min="13833" max="13833" width="24.109375" customWidth="1"/>
    <col min="13834" max="13834" width="16.6640625" customWidth="1"/>
    <col min="13835" max="13835" width="17" customWidth="1"/>
    <col min="13836" max="13836" width="14.5546875" customWidth="1"/>
    <col min="14081" max="14081" width="2.44140625" customWidth="1"/>
    <col min="14082" max="14082" width="32.88671875" customWidth="1"/>
    <col min="14083" max="14084" width="14.5546875" customWidth="1"/>
    <col min="14085" max="14085" width="20.44140625" customWidth="1"/>
    <col min="14086" max="14087" width="14.5546875" customWidth="1"/>
    <col min="14088" max="14088" width="19.88671875" customWidth="1"/>
    <col min="14089" max="14089" width="24.109375" customWidth="1"/>
    <col min="14090" max="14090" width="16.6640625" customWidth="1"/>
    <col min="14091" max="14091" width="17" customWidth="1"/>
    <col min="14092" max="14092" width="14.5546875" customWidth="1"/>
    <col min="14337" max="14337" width="2.44140625" customWidth="1"/>
    <col min="14338" max="14338" width="32.88671875" customWidth="1"/>
    <col min="14339" max="14340" width="14.5546875" customWidth="1"/>
    <col min="14341" max="14341" width="20.44140625" customWidth="1"/>
    <col min="14342" max="14343" width="14.5546875" customWidth="1"/>
    <col min="14344" max="14344" width="19.88671875" customWidth="1"/>
    <col min="14345" max="14345" width="24.109375" customWidth="1"/>
    <col min="14346" max="14346" width="16.6640625" customWidth="1"/>
    <col min="14347" max="14347" width="17" customWidth="1"/>
    <col min="14348" max="14348" width="14.5546875" customWidth="1"/>
    <col min="14593" max="14593" width="2.44140625" customWidth="1"/>
    <col min="14594" max="14594" width="32.88671875" customWidth="1"/>
    <col min="14595" max="14596" width="14.5546875" customWidth="1"/>
    <col min="14597" max="14597" width="20.44140625" customWidth="1"/>
    <col min="14598" max="14599" width="14.5546875" customWidth="1"/>
    <col min="14600" max="14600" width="19.88671875" customWidth="1"/>
    <col min="14601" max="14601" width="24.109375" customWidth="1"/>
    <col min="14602" max="14602" width="16.6640625" customWidth="1"/>
    <col min="14603" max="14603" width="17" customWidth="1"/>
    <col min="14604" max="14604" width="14.5546875" customWidth="1"/>
    <col min="14849" max="14849" width="2.44140625" customWidth="1"/>
    <col min="14850" max="14850" width="32.88671875" customWidth="1"/>
    <col min="14851" max="14852" width="14.5546875" customWidth="1"/>
    <col min="14853" max="14853" width="20.44140625" customWidth="1"/>
    <col min="14854" max="14855" width="14.5546875" customWidth="1"/>
    <col min="14856" max="14856" width="19.88671875" customWidth="1"/>
    <col min="14857" max="14857" width="24.109375" customWidth="1"/>
    <col min="14858" max="14858" width="16.6640625" customWidth="1"/>
    <col min="14859" max="14859" width="17" customWidth="1"/>
    <col min="14860" max="14860" width="14.5546875" customWidth="1"/>
    <col min="15105" max="15105" width="2.44140625" customWidth="1"/>
    <col min="15106" max="15106" width="32.88671875" customWidth="1"/>
    <col min="15107" max="15108" width="14.5546875" customWidth="1"/>
    <col min="15109" max="15109" width="20.44140625" customWidth="1"/>
    <col min="15110" max="15111" width="14.5546875" customWidth="1"/>
    <col min="15112" max="15112" width="19.88671875" customWidth="1"/>
    <col min="15113" max="15113" width="24.109375" customWidth="1"/>
    <col min="15114" max="15114" width="16.6640625" customWidth="1"/>
    <col min="15115" max="15115" width="17" customWidth="1"/>
    <col min="15116" max="15116" width="14.5546875" customWidth="1"/>
    <col min="15361" max="15361" width="2.44140625" customWidth="1"/>
    <col min="15362" max="15362" width="32.88671875" customWidth="1"/>
    <col min="15363" max="15364" width="14.5546875" customWidth="1"/>
    <col min="15365" max="15365" width="20.44140625" customWidth="1"/>
    <col min="15366" max="15367" width="14.5546875" customWidth="1"/>
    <col min="15368" max="15368" width="19.88671875" customWidth="1"/>
    <col min="15369" max="15369" width="24.109375" customWidth="1"/>
    <col min="15370" max="15370" width="16.6640625" customWidth="1"/>
    <col min="15371" max="15371" width="17" customWidth="1"/>
    <col min="15372" max="15372" width="14.5546875" customWidth="1"/>
    <col min="15617" max="15617" width="2.44140625" customWidth="1"/>
    <col min="15618" max="15618" width="32.88671875" customWidth="1"/>
    <col min="15619" max="15620" width="14.5546875" customWidth="1"/>
    <col min="15621" max="15621" width="20.44140625" customWidth="1"/>
    <col min="15622" max="15623" width="14.5546875" customWidth="1"/>
    <col min="15624" max="15624" width="19.88671875" customWidth="1"/>
    <col min="15625" max="15625" width="24.109375" customWidth="1"/>
    <col min="15626" max="15626" width="16.6640625" customWidth="1"/>
    <col min="15627" max="15627" width="17" customWidth="1"/>
    <col min="15628" max="15628" width="14.5546875" customWidth="1"/>
    <col min="15873" max="15873" width="2.44140625" customWidth="1"/>
    <col min="15874" max="15874" width="32.88671875" customWidth="1"/>
    <col min="15875" max="15876" width="14.5546875" customWidth="1"/>
    <col min="15877" max="15877" width="20.44140625" customWidth="1"/>
    <col min="15878" max="15879" width="14.5546875" customWidth="1"/>
    <col min="15880" max="15880" width="19.88671875" customWidth="1"/>
    <col min="15881" max="15881" width="24.109375" customWidth="1"/>
    <col min="15882" max="15882" width="16.6640625" customWidth="1"/>
    <col min="15883" max="15883" width="17" customWidth="1"/>
    <col min="15884" max="15884" width="14.5546875" customWidth="1"/>
    <col min="16129" max="16129" width="2.44140625" customWidth="1"/>
    <col min="16130" max="16130" width="32.88671875" customWidth="1"/>
    <col min="16131" max="16132" width="14.5546875" customWidth="1"/>
    <col min="16133" max="16133" width="20.44140625" customWidth="1"/>
    <col min="16134" max="16135" width="14.5546875" customWidth="1"/>
    <col min="16136" max="16136" width="19.88671875" customWidth="1"/>
    <col min="16137" max="16137" width="24.109375" customWidth="1"/>
    <col min="16138" max="16138" width="16.6640625" customWidth="1"/>
    <col min="16139" max="16139" width="17" customWidth="1"/>
    <col min="16140" max="16140" width="14.5546875" customWidth="1"/>
  </cols>
  <sheetData>
    <row r="1" spans="2:12" ht="15.75" thickBot="1" x14ac:dyDescent="0.35"/>
    <row r="2" spans="2:12" ht="18.350000000000001" thickBot="1" x14ac:dyDescent="0.35">
      <c r="B2" s="350" t="s">
        <v>0</v>
      </c>
      <c r="C2" s="351"/>
      <c r="D2" s="351"/>
      <c r="E2" s="351"/>
      <c r="F2" s="351"/>
      <c r="G2" s="351"/>
      <c r="H2" s="351"/>
      <c r="I2" s="351"/>
      <c r="J2" s="351"/>
      <c r="K2" s="351"/>
      <c r="L2" s="352"/>
    </row>
    <row r="3" spans="2:12" ht="18.350000000000001" thickBot="1" x14ac:dyDescent="0.35">
      <c r="B3" s="353" t="s">
        <v>173</v>
      </c>
      <c r="C3" s="354"/>
      <c r="D3" s="354"/>
      <c r="E3" s="354"/>
      <c r="F3" s="354"/>
      <c r="G3" s="354"/>
      <c r="H3" s="354"/>
      <c r="I3" s="354"/>
      <c r="J3" s="354"/>
      <c r="K3" s="354"/>
      <c r="L3" s="355"/>
    </row>
    <row r="4" spans="2:12" ht="18.350000000000001" thickBot="1" x14ac:dyDescent="0.35">
      <c r="B4" s="353" t="s">
        <v>463</v>
      </c>
      <c r="C4" s="354"/>
      <c r="D4" s="354"/>
      <c r="E4" s="354"/>
      <c r="F4" s="354"/>
      <c r="G4" s="354"/>
      <c r="H4" s="354"/>
      <c r="I4" s="354"/>
      <c r="J4" s="354"/>
      <c r="K4" s="354"/>
      <c r="L4" s="355"/>
    </row>
    <row r="5" spans="2:12" ht="18.350000000000001" thickBot="1" x14ac:dyDescent="0.35">
      <c r="B5" s="353" t="s">
        <v>2</v>
      </c>
      <c r="C5" s="354"/>
      <c r="D5" s="354"/>
      <c r="E5" s="354"/>
      <c r="F5" s="354"/>
      <c r="G5" s="354"/>
      <c r="H5" s="354"/>
      <c r="I5" s="354"/>
      <c r="J5" s="354"/>
      <c r="K5" s="354"/>
      <c r="L5" s="355"/>
    </row>
    <row r="6" spans="2:12" ht="141.4" x14ac:dyDescent="0.3">
      <c r="B6" s="51" t="s">
        <v>174</v>
      </c>
      <c r="C6" s="52" t="s">
        <v>175</v>
      </c>
      <c r="D6" s="52" t="s">
        <v>176</v>
      </c>
      <c r="E6" s="52" t="s">
        <v>177</v>
      </c>
      <c r="F6" s="52" t="s">
        <v>178</v>
      </c>
      <c r="G6" s="52" t="s">
        <v>179</v>
      </c>
      <c r="H6" s="52" t="s">
        <v>180</v>
      </c>
      <c r="I6" s="52" t="s">
        <v>181</v>
      </c>
      <c r="J6" s="52" t="s">
        <v>464</v>
      </c>
      <c r="K6" s="52" t="s">
        <v>465</v>
      </c>
      <c r="L6" s="52" t="s">
        <v>466</v>
      </c>
    </row>
    <row r="7" spans="2:12" ht="18.350000000000001" thickBot="1" x14ac:dyDescent="0.35">
      <c r="B7" s="31" t="s">
        <v>132</v>
      </c>
      <c r="C7" s="31" t="s">
        <v>133</v>
      </c>
      <c r="D7" s="31" t="s">
        <v>134</v>
      </c>
      <c r="E7" s="31" t="s">
        <v>135</v>
      </c>
      <c r="F7" s="31" t="s">
        <v>136</v>
      </c>
      <c r="G7" s="31" t="s">
        <v>182</v>
      </c>
      <c r="H7" s="31" t="s">
        <v>138</v>
      </c>
      <c r="I7" s="31" t="s">
        <v>139</v>
      </c>
      <c r="J7" s="31" t="s">
        <v>183</v>
      </c>
      <c r="K7" s="31" t="s">
        <v>184</v>
      </c>
      <c r="L7" s="31" t="s">
        <v>185</v>
      </c>
    </row>
    <row r="8" spans="2:12" ht="17.7" x14ac:dyDescent="0.3">
      <c r="B8" s="53"/>
      <c r="C8" s="54"/>
      <c r="D8" s="54"/>
      <c r="E8" s="54"/>
      <c r="F8" s="54"/>
      <c r="G8" s="54"/>
      <c r="H8" s="54"/>
      <c r="I8" s="54"/>
      <c r="J8" s="54"/>
      <c r="K8" s="54"/>
      <c r="L8" s="54"/>
    </row>
    <row r="9" spans="2:12" ht="53.05" x14ac:dyDescent="0.3">
      <c r="B9" s="18" t="s">
        <v>186</v>
      </c>
      <c r="C9" s="33">
        <f>SUM(C10:C13)</f>
        <v>0</v>
      </c>
      <c r="D9" s="33">
        <f t="shared" ref="D9:L9" si="0">SUM(D10:D13)</f>
        <v>0</v>
      </c>
      <c r="E9" s="33">
        <f t="shared" si="0"/>
        <v>0</v>
      </c>
      <c r="F9" s="33">
        <f t="shared" si="0"/>
        <v>0</v>
      </c>
      <c r="G9" s="33">
        <f t="shared" si="0"/>
        <v>0</v>
      </c>
      <c r="H9" s="33">
        <f t="shared" si="0"/>
        <v>0</v>
      </c>
      <c r="I9" s="33">
        <f t="shared" si="0"/>
        <v>0</v>
      </c>
      <c r="J9" s="33">
        <f t="shared" si="0"/>
        <v>0</v>
      </c>
      <c r="K9" s="33">
        <f t="shared" si="0"/>
        <v>0</v>
      </c>
      <c r="L9" s="33">
        <f t="shared" si="0"/>
        <v>0</v>
      </c>
    </row>
    <row r="10" spans="2:12" ht="17.7" x14ac:dyDescent="0.3">
      <c r="B10" s="55" t="s">
        <v>187</v>
      </c>
      <c r="C10" s="11">
        <v>0</v>
      </c>
      <c r="D10" s="11">
        <v>0</v>
      </c>
      <c r="E10" s="11">
        <v>0</v>
      </c>
      <c r="F10" s="11">
        <v>0</v>
      </c>
      <c r="G10" s="11">
        <v>0</v>
      </c>
      <c r="H10" s="11">
        <v>0</v>
      </c>
      <c r="I10" s="11">
        <v>0</v>
      </c>
      <c r="J10" s="11">
        <v>0</v>
      </c>
      <c r="K10" s="11">
        <v>0</v>
      </c>
      <c r="L10" s="11">
        <f>F10-K10</f>
        <v>0</v>
      </c>
    </row>
    <row r="11" spans="2:12" ht="17.7" x14ac:dyDescent="0.3">
      <c r="B11" s="55" t="s">
        <v>188</v>
      </c>
      <c r="C11" s="11">
        <v>0</v>
      </c>
      <c r="D11" s="11">
        <v>0</v>
      </c>
      <c r="E11" s="11">
        <v>0</v>
      </c>
      <c r="F11" s="11">
        <v>0</v>
      </c>
      <c r="G11" s="11">
        <v>0</v>
      </c>
      <c r="H11" s="11">
        <v>0</v>
      </c>
      <c r="I11" s="11">
        <v>0</v>
      </c>
      <c r="J11" s="11">
        <v>0</v>
      </c>
      <c r="K11" s="11">
        <v>0</v>
      </c>
      <c r="L11" s="11">
        <f t="shared" ref="L11:L20" si="1">F11-K11</f>
        <v>0</v>
      </c>
    </row>
    <row r="12" spans="2:12" ht="17.7" x14ac:dyDescent="0.3">
      <c r="B12" s="55" t="s">
        <v>189</v>
      </c>
      <c r="C12" s="11">
        <v>0</v>
      </c>
      <c r="D12" s="11">
        <v>0</v>
      </c>
      <c r="E12" s="11">
        <v>0</v>
      </c>
      <c r="F12" s="11">
        <v>0</v>
      </c>
      <c r="G12" s="11">
        <v>0</v>
      </c>
      <c r="H12" s="11">
        <v>0</v>
      </c>
      <c r="I12" s="11">
        <v>0</v>
      </c>
      <c r="J12" s="11">
        <v>0</v>
      </c>
      <c r="K12" s="11">
        <v>0</v>
      </c>
      <c r="L12" s="11">
        <f t="shared" si="1"/>
        <v>0</v>
      </c>
    </row>
    <row r="13" spans="2:12" ht="17.7" x14ac:dyDescent="0.3">
      <c r="B13" s="55" t="s">
        <v>190</v>
      </c>
      <c r="C13" s="11">
        <v>0</v>
      </c>
      <c r="D13" s="11">
        <v>0</v>
      </c>
      <c r="E13" s="11">
        <v>0</v>
      </c>
      <c r="F13" s="11">
        <v>0</v>
      </c>
      <c r="G13" s="11">
        <v>0</v>
      </c>
      <c r="H13" s="11">
        <v>0</v>
      </c>
      <c r="I13" s="11">
        <v>0</v>
      </c>
      <c r="J13" s="11">
        <v>0</v>
      </c>
      <c r="K13" s="11">
        <v>0</v>
      </c>
      <c r="L13" s="11">
        <f t="shared" si="1"/>
        <v>0</v>
      </c>
    </row>
    <row r="14" spans="2:12" ht="17.7" x14ac:dyDescent="0.3">
      <c r="B14" s="15"/>
      <c r="C14" s="11"/>
      <c r="D14" s="11"/>
      <c r="E14" s="11"/>
      <c r="F14" s="11"/>
      <c r="G14" s="11"/>
      <c r="H14" s="11"/>
      <c r="I14" s="11"/>
      <c r="J14" s="11"/>
      <c r="K14" s="11"/>
      <c r="L14" s="11">
        <f t="shared" si="1"/>
        <v>0</v>
      </c>
    </row>
    <row r="15" spans="2:12" ht="35.35" x14ac:dyDescent="0.3">
      <c r="B15" s="18" t="s">
        <v>191</v>
      </c>
      <c r="C15" s="33">
        <f>SUM(C16:C19)</f>
        <v>0</v>
      </c>
      <c r="D15" s="33">
        <f t="shared" ref="D15:L15" si="2">SUM(D16:D19)</f>
        <v>0</v>
      </c>
      <c r="E15" s="33">
        <f t="shared" si="2"/>
        <v>0</v>
      </c>
      <c r="F15" s="33">
        <f t="shared" si="2"/>
        <v>0</v>
      </c>
      <c r="G15" s="33">
        <f t="shared" si="2"/>
        <v>0</v>
      </c>
      <c r="H15" s="33">
        <f t="shared" si="2"/>
        <v>0</v>
      </c>
      <c r="I15" s="33">
        <f t="shared" si="2"/>
        <v>0</v>
      </c>
      <c r="J15" s="33">
        <f t="shared" si="2"/>
        <v>0</v>
      </c>
      <c r="K15" s="33">
        <f t="shared" si="2"/>
        <v>0</v>
      </c>
      <c r="L15" s="33">
        <f t="shared" si="2"/>
        <v>0</v>
      </c>
    </row>
    <row r="16" spans="2:12" ht="17.7" x14ac:dyDescent="0.3">
      <c r="B16" s="55" t="s">
        <v>192</v>
      </c>
      <c r="C16" s="11">
        <v>0</v>
      </c>
      <c r="D16" s="11">
        <v>0</v>
      </c>
      <c r="E16" s="11">
        <v>0</v>
      </c>
      <c r="F16" s="11">
        <v>0</v>
      </c>
      <c r="G16" s="11">
        <v>0</v>
      </c>
      <c r="H16" s="11">
        <v>0</v>
      </c>
      <c r="I16" s="11">
        <v>0</v>
      </c>
      <c r="J16" s="11">
        <v>0</v>
      </c>
      <c r="K16" s="11">
        <v>0</v>
      </c>
      <c r="L16" s="11">
        <f t="shared" si="1"/>
        <v>0</v>
      </c>
    </row>
    <row r="17" spans="2:12" ht="17.7" x14ac:dyDescent="0.3">
      <c r="B17" s="55" t="s">
        <v>193</v>
      </c>
      <c r="C17" s="11">
        <v>0</v>
      </c>
      <c r="D17" s="11">
        <v>0</v>
      </c>
      <c r="E17" s="11">
        <v>0</v>
      </c>
      <c r="F17" s="11">
        <v>0</v>
      </c>
      <c r="G17" s="11">
        <v>0</v>
      </c>
      <c r="H17" s="11">
        <v>0</v>
      </c>
      <c r="I17" s="11">
        <v>0</v>
      </c>
      <c r="J17" s="11">
        <v>0</v>
      </c>
      <c r="K17" s="11">
        <v>0</v>
      </c>
      <c r="L17" s="11">
        <f t="shared" si="1"/>
        <v>0</v>
      </c>
    </row>
    <row r="18" spans="2:12" ht="17.7" x14ac:dyDescent="0.3">
      <c r="B18" s="55" t="s">
        <v>194</v>
      </c>
      <c r="C18" s="11">
        <v>0</v>
      </c>
      <c r="D18" s="11">
        <v>0</v>
      </c>
      <c r="E18" s="11">
        <v>0</v>
      </c>
      <c r="F18" s="11">
        <v>0</v>
      </c>
      <c r="G18" s="11">
        <v>0</v>
      </c>
      <c r="H18" s="11">
        <v>0</v>
      </c>
      <c r="I18" s="11">
        <v>0</v>
      </c>
      <c r="J18" s="11">
        <v>0</v>
      </c>
      <c r="K18" s="11">
        <v>0</v>
      </c>
      <c r="L18" s="11">
        <f t="shared" si="1"/>
        <v>0</v>
      </c>
    </row>
    <row r="19" spans="2:12" ht="17.7" x14ac:dyDescent="0.3">
      <c r="B19" s="55" t="s">
        <v>195</v>
      </c>
      <c r="C19" s="11">
        <v>0</v>
      </c>
      <c r="D19" s="11">
        <v>0</v>
      </c>
      <c r="E19" s="11">
        <v>0</v>
      </c>
      <c r="F19" s="11">
        <v>0</v>
      </c>
      <c r="G19" s="11">
        <v>0</v>
      </c>
      <c r="H19" s="11">
        <v>0</v>
      </c>
      <c r="I19" s="11">
        <v>0</v>
      </c>
      <c r="J19" s="11">
        <v>0</v>
      </c>
      <c r="K19" s="11">
        <v>0</v>
      </c>
      <c r="L19" s="11">
        <f t="shared" si="1"/>
        <v>0</v>
      </c>
    </row>
    <row r="20" spans="2:12" ht="17.7" x14ac:dyDescent="0.3">
      <c r="B20" s="15"/>
      <c r="C20" s="11"/>
      <c r="D20" s="11"/>
      <c r="E20" s="11"/>
      <c r="F20" s="11"/>
      <c r="G20" s="11"/>
      <c r="H20" s="11"/>
      <c r="I20" s="11"/>
      <c r="J20" s="11"/>
      <c r="K20" s="11"/>
      <c r="L20" s="11">
        <f t="shared" si="1"/>
        <v>0</v>
      </c>
    </row>
    <row r="21" spans="2:12" ht="53.05" x14ac:dyDescent="0.3">
      <c r="B21" s="18" t="s">
        <v>196</v>
      </c>
      <c r="C21" s="33">
        <f>C9+C15</f>
        <v>0</v>
      </c>
      <c r="D21" s="33">
        <f t="shared" ref="D21:L21" si="3">D9+D15</f>
        <v>0</v>
      </c>
      <c r="E21" s="33">
        <f t="shared" si="3"/>
        <v>0</v>
      </c>
      <c r="F21" s="33">
        <f t="shared" si="3"/>
        <v>0</v>
      </c>
      <c r="G21" s="33">
        <f t="shared" si="3"/>
        <v>0</v>
      </c>
      <c r="H21" s="33">
        <f t="shared" si="3"/>
        <v>0</v>
      </c>
      <c r="I21" s="33">
        <f t="shared" si="3"/>
        <v>0</v>
      </c>
      <c r="J21" s="33">
        <f t="shared" si="3"/>
        <v>0</v>
      </c>
      <c r="K21" s="33">
        <f t="shared" si="3"/>
        <v>0</v>
      </c>
      <c r="L21" s="33">
        <f t="shared" si="3"/>
        <v>0</v>
      </c>
    </row>
    <row r="22" spans="2:12" ht="18.350000000000001" thickBot="1" x14ac:dyDescent="0.35">
      <c r="B22" s="56"/>
      <c r="C22" s="57"/>
      <c r="D22" s="57"/>
      <c r="E22" s="57"/>
      <c r="F22" s="57"/>
      <c r="G22" s="57"/>
      <c r="H22" s="57"/>
      <c r="I22" s="57"/>
      <c r="J22" s="57"/>
      <c r="K22" s="57"/>
      <c r="L22" s="57"/>
    </row>
  </sheetData>
  <mergeCells count="4">
    <mergeCell ref="B2:L2"/>
    <mergeCell ref="B3:L3"/>
    <mergeCell ref="B4:L4"/>
    <mergeCell ref="B5:L5"/>
  </mergeCells>
  <pageMargins left="0" right="0" top="0.74803149606299213" bottom="0.74803149606299213" header="0.31496062992125984" footer="0.31496062992125984"/>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7"/>
  <sheetViews>
    <sheetView workbookViewId="0">
      <selection activeCell="C83" sqref="C83"/>
    </sheetView>
  </sheetViews>
  <sheetFormatPr baseColWidth="10" defaultRowHeight="14.4" x14ac:dyDescent="0.3"/>
  <cols>
    <col min="1" max="1" width="2.5546875" style="1" customWidth="1"/>
    <col min="2" max="2" width="93.33203125" style="1" customWidth="1"/>
    <col min="3" max="3" width="20.33203125" style="1" customWidth="1"/>
    <col min="4" max="4" width="20.44140625" style="1" customWidth="1"/>
    <col min="5" max="5" width="20.88671875" style="1" customWidth="1"/>
    <col min="6" max="256" width="11.44140625" style="1"/>
    <col min="257" max="257" width="2.5546875" style="1" customWidth="1"/>
    <col min="258" max="258" width="93.33203125" style="1" customWidth="1"/>
    <col min="259" max="259" width="20.33203125" style="1" customWidth="1"/>
    <col min="260" max="260" width="20.44140625" style="1" customWidth="1"/>
    <col min="261" max="261" width="20.88671875" style="1" customWidth="1"/>
    <col min="262" max="512" width="11.44140625" style="1"/>
    <col min="513" max="513" width="2.5546875" style="1" customWidth="1"/>
    <col min="514" max="514" width="93.33203125" style="1" customWidth="1"/>
    <col min="515" max="515" width="20.33203125" style="1" customWidth="1"/>
    <col min="516" max="516" width="20.44140625" style="1" customWidth="1"/>
    <col min="517" max="517" width="20.88671875" style="1" customWidth="1"/>
    <col min="518" max="768" width="11.44140625" style="1"/>
    <col min="769" max="769" width="2.5546875" style="1" customWidth="1"/>
    <col min="770" max="770" width="93.33203125" style="1" customWidth="1"/>
    <col min="771" max="771" width="20.33203125" style="1" customWidth="1"/>
    <col min="772" max="772" width="20.44140625" style="1" customWidth="1"/>
    <col min="773" max="773" width="20.88671875" style="1" customWidth="1"/>
    <col min="774" max="1024" width="11.44140625" style="1"/>
    <col min="1025" max="1025" width="2.5546875" style="1" customWidth="1"/>
    <col min="1026" max="1026" width="93.33203125" style="1" customWidth="1"/>
    <col min="1027" max="1027" width="20.33203125" style="1" customWidth="1"/>
    <col min="1028" max="1028" width="20.44140625" style="1" customWidth="1"/>
    <col min="1029" max="1029" width="20.88671875" style="1" customWidth="1"/>
    <col min="1030" max="1280" width="11.44140625" style="1"/>
    <col min="1281" max="1281" width="2.5546875" style="1" customWidth="1"/>
    <col min="1282" max="1282" width="93.33203125" style="1" customWidth="1"/>
    <col min="1283" max="1283" width="20.33203125" style="1" customWidth="1"/>
    <col min="1284" max="1284" width="20.44140625" style="1" customWidth="1"/>
    <col min="1285" max="1285" width="20.88671875" style="1" customWidth="1"/>
    <col min="1286" max="1536" width="11.44140625" style="1"/>
    <col min="1537" max="1537" width="2.5546875" style="1" customWidth="1"/>
    <col min="1538" max="1538" width="93.33203125" style="1" customWidth="1"/>
    <col min="1539" max="1539" width="20.33203125" style="1" customWidth="1"/>
    <col min="1540" max="1540" width="20.44140625" style="1" customWidth="1"/>
    <col min="1541" max="1541" width="20.88671875" style="1" customWidth="1"/>
    <col min="1542" max="1792" width="11.44140625" style="1"/>
    <col min="1793" max="1793" width="2.5546875" style="1" customWidth="1"/>
    <col min="1794" max="1794" width="93.33203125" style="1" customWidth="1"/>
    <col min="1795" max="1795" width="20.33203125" style="1" customWidth="1"/>
    <col min="1796" max="1796" width="20.44140625" style="1" customWidth="1"/>
    <col min="1797" max="1797" width="20.88671875" style="1" customWidth="1"/>
    <col min="1798" max="2048" width="11.44140625" style="1"/>
    <col min="2049" max="2049" width="2.5546875" style="1" customWidth="1"/>
    <col min="2050" max="2050" width="93.33203125" style="1" customWidth="1"/>
    <col min="2051" max="2051" width="20.33203125" style="1" customWidth="1"/>
    <col min="2052" max="2052" width="20.44140625" style="1" customWidth="1"/>
    <col min="2053" max="2053" width="20.88671875" style="1" customWidth="1"/>
    <col min="2054" max="2304" width="11.44140625" style="1"/>
    <col min="2305" max="2305" width="2.5546875" style="1" customWidth="1"/>
    <col min="2306" max="2306" width="93.33203125" style="1" customWidth="1"/>
    <col min="2307" max="2307" width="20.33203125" style="1" customWidth="1"/>
    <col min="2308" max="2308" width="20.44140625" style="1" customWidth="1"/>
    <col min="2309" max="2309" width="20.88671875" style="1" customWidth="1"/>
    <col min="2310" max="2560" width="11.44140625" style="1"/>
    <col min="2561" max="2561" width="2.5546875" style="1" customWidth="1"/>
    <col min="2562" max="2562" width="93.33203125" style="1" customWidth="1"/>
    <col min="2563" max="2563" width="20.33203125" style="1" customWidth="1"/>
    <col min="2564" max="2564" width="20.44140625" style="1" customWidth="1"/>
    <col min="2565" max="2565" width="20.88671875" style="1" customWidth="1"/>
    <col min="2566" max="2816" width="11.44140625" style="1"/>
    <col min="2817" max="2817" width="2.5546875" style="1" customWidth="1"/>
    <col min="2818" max="2818" width="93.33203125" style="1" customWidth="1"/>
    <col min="2819" max="2819" width="20.33203125" style="1" customWidth="1"/>
    <col min="2820" max="2820" width="20.44140625" style="1" customWidth="1"/>
    <col min="2821" max="2821" width="20.88671875" style="1" customWidth="1"/>
    <col min="2822" max="3072" width="11.44140625" style="1"/>
    <col min="3073" max="3073" width="2.5546875" style="1" customWidth="1"/>
    <col min="3074" max="3074" width="93.33203125" style="1" customWidth="1"/>
    <col min="3075" max="3075" width="20.33203125" style="1" customWidth="1"/>
    <col min="3076" max="3076" width="20.44140625" style="1" customWidth="1"/>
    <col min="3077" max="3077" width="20.88671875" style="1" customWidth="1"/>
    <col min="3078" max="3328" width="11.44140625" style="1"/>
    <col min="3329" max="3329" width="2.5546875" style="1" customWidth="1"/>
    <col min="3330" max="3330" width="93.33203125" style="1" customWidth="1"/>
    <col min="3331" max="3331" width="20.33203125" style="1" customWidth="1"/>
    <col min="3332" max="3332" width="20.44140625" style="1" customWidth="1"/>
    <col min="3333" max="3333" width="20.88671875" style="1" customWidth="1"/>
    <col min="3334" max="3584" width="11.44140625" style="1"/>
    <col min="3585" max="3585" width="2.5546875" style="1" customWidth="1"/>
    <col min="3586" max="3586" width="93.33203125" style="1" customWidth="1"/>
    <col min="3587" max="3587" width="20.33203125" style="1" customWidth="1"/>
    <col min="3588" max="3588" width="20.44140625" style="1" customWidth="1"/>
    <col min="3589" max="3589" width="20.88671875" style="1" customWidth="1"/>
    <col min="3590" max="3840" width="11.44140625" style="1"/>
    <col min="3841" max="3841" width="2.5546875" style="1" customWidth="1"/>
    <col min="3842" max="3842" width="93.33203125" style="1" customWidth="1"/>
    <col min="3843" max="3843" width="20.33203125" style="1" customWidth="1"/>
    <col min="3844" max="3844" width="20.44140625" style="1" customWidth="1"/>
    <col min="3845" max="3845" width="20.88671875" style="1" customWidth="1"/>
    <col min="3846" max="4096" width="11.44140625" style="1"/>
    <col min="4097" max="4097" width="2.5546875" style="1" customWidth="1"/>
    <col min="4098" max="4098" width="93.33203125" style="1" customWidth="1"/>
    <col min="4099" max="4099" width="20.33203125" style="1" customWidth="1"/>
    <col min="4100" max="4100" width="20.44140625" style="1" customWidth="1"/>
    <col min="4101" max="4101" width="20.88671875" style="1" customWidth="1"/>
    <col min="4102" max="4352" width="11.44140625" style="1"/>
    <col min="4353" max="4353" width="2.5546875" style="1" customWidth="1"/>
    <col min="4354" max="4354" width="93.33203125" style="1" customWidth="1"/>
    <col min="4355" max="4355" width="20.33203125" style="1" customWidth="1"/>
    <col min="4356" max="4356" width="20.44140625" style="1" customWidth="1"/>
    <col min="4357" max="4357" width="20.88671875" style="1" customWidth="1"/>
    <col min="4358" max="4608" width="11.44140625" style="1"/>
    <col min="4609" max="4609" width="2.5546875" style="1" customWidth="1"/>
    <col min="4610" max="4610" width="93.33203125" style="1" customWidth="1"/>
    <col min="4611" max="4611" width="20.33203125" style="1" customWidth="1"/>
    <col min="4612" max="4612" width="20.44140625" style="1" customWidth="1"/>
    <col min="4613" max="4613" width="20.88671875" style="1" customWidth="1"/>
    <col min="4614" max="4864" width="11.44140625" style="1"/>
    <col min="4865" max="4865" width="2.5546875" style="1" customWidth="1"/>
    <col min="4866" max="4866" width="93.33203125" style="1" customWidth="1"/>
    <col min="4867" max="4867" width="20.33203125" style="1" customWidth="1"/>
    <col min="4868" max="4868" width="20.44140625" style="1" customWidth="1"/>
    <col min="4869" max="4869" width="20.88671875" style="1" customWidth="1"/>
    <col min="4870" max="5120" width="11.44140625" style="1"/>
    <col min="5121" max="5121" width="2.5546875" style="1" customWidth="1"/>
    <col min="5122" max="5122" width="93.33203125" style="1" customWidth="1"/>
    <col min="5123" max="5123" width="20.33203125" style="1" customWidth="1"/>
    <col min="5124" max="5124" width="20.44140625" style="1" customWidth="1"/>
    <col min="5125" max="5125" width="20.88671875" style="1" customWidth="1"/>
    <col min="5126" max="5376" width="11.44140625" style="1"/>
    <col min="5377" max="5377" width="2.5546875" style="1" customWidth="1"/>
    <col min="5378" max="5378" width="93.33203125" style="1" customWidth="1"/>
    <col min="5379" max="5379" width="20.33203125" style="1" customWidth="1"/>
    <col min="5380" max="5380" width="20.44140625" style="1" customWidth="1"/>
    <col min="5381" max="5381" width="20.88671875" style="1" customWidth="1"/>
    <col min="5382" max="5632" width="11.44140625" style="1"/>
    <col min="5633" max="5633" width="2.5546875" style="1" customWidth="1"/>
    <col min="5634" max="5634" width="93.33203125" style="1" customWidth="1"/>
    <col min="5635" max="5635" width="20.33203125" style="1" customWidth="1"/>
    <col min="5636" max="5636" width="20.44140625" style="1" customWidth="1"/>
    <col min="5637" max="5637" width="20.88671875" style="1" customWidth="1"/>
    <col min="5638" max="5888" width="11.44140625" style="1"/>
    <col min="5889" max="5889" width="2.5546875" style="1" customWidth="1"/>
    <col min="5890" max="5890" width="93.33203125" style="1" customWidth="1"/>
    <col min="5891" max="5891" width="20.33203125" style="1" customWidth="1"/>
    <col min="5892" max="5892" width="20.44140625" style="1" customWidth="1"/>
    <col min="5893" max="5893" width="20.88671875" style="1" customWidth="1"/>
    <col min="5894" max="6144" width="11.44140625" style="1"/>
    <col min="6145" max="6145" width="2.5546875" style="1" customWidth="1"/>
    <col min="6146" max="6146" width="93.33203125" style="1" customWidth="1"/>
    <col min="6147" max="6147" width="20.33203125" style="1" customWidth="1"/>
    <col min="6148" max="6148" width="20.44140625" style="1" customWidth="1"/>
    <col min="6149" max="6149" width="20.88671875" style="1" customWidth="1"/>
    <col min="6150" max="6400" width="11.44140625" style="1"/>
    <col min="6401" max="6401" width="2.5546875" style="1" customWidth="1"/>
    <col min="6402" max="6402" width="93.33203125" style="1" customWidth="1"/>
    <col min="6403" max="6403" width="20.33203125" style="1" customWidth="1"/>
    <col min="6404" max="6404" width="20.44140625" style="1" customWidth="1"/>
    <col min="6405" max="6405" width="20.88671875" style="1" customWidth="1"/>
    <col min="6406" max="6656" width="11.44140625" style="1"/>
    <col min="6657" max="6657" width="2.5546875" style="1" customWidth="1"/>
    <col min="6658" max="6658" width="93.33203125" style="1" customWidth="1"/>
    <col min="6659" max="6659" width="20.33203125" style="1" customWidth="1"/>
    <col min="6660" max="6660" width="20.44140625" style="1" customWidth="1"/>
    <col min="6661" max="6661" width="20.88671875" style="1" customWidth="1"/>
    <col min="6662" max="6912" width="11.44140625" style="1"/>
    <col min="6913" max="6913" width="2.5546875" style="1" customWidth="1"/>
    <col min="6914" max="6914" width="93.33203125" style="1" customWidth="1"/>
    <col min="6915" max="6915" width="20.33203125" style="1" customWidth="1"/>
    <col min="6916" max="6916" width="20.44140625" style="1" customWidth="1"/>
    <col min="6917" max="6917" width="20.88671875" style="1" customWidth="1"/>
    <col min="6918" max="7168" width="11.44140625" style="1"/>
    <col min="7169" max="7169" width="2.5546875" style="1" customWidth="1"/>
    <col min="7170" max="7170" width="93.33203125" style="1" customWidth="1"/>
    <col min="7171" max="7171" width="20.33203125" style="1" customWidth="1"/>
    <col min="7172" max="7172" width="20.44140625" style="1" customWidth="1"/>
    <col min="7173" max="7173" width="20.88671875" style="1" customWidth="1"/>
    <col min="7174" max="7424" width="11.44140625" style="1"/>
    <col min="7425" max="7425" width="2.5546875" style="1" customWidth="1"/>
    <col min="7426" max="7426" width="93.33203125" style="1" customWidth="1"/>
    <col min="7427" max="7427" width="20.33203125" style="1" customWidth="1"/>
    <col min="7428" max="7428" width="20.44140625" style="1" customWidth="1"/>
    <col min="7429" max="7429" width="20.88671875" style="1" customWidth="1"/>
    <col min="7430" max="7680" width="11.44140625" style="1"/>
    <col min="7681" max="7681" width="2.5546875" style="1" customWidth="1"/>
    <col min="7682" max="7682" width="93.33203125" style="1" customWidth="1"/>
    <col min="7683" max="7683" width="20.33203125" style="1" customWidth="1"/>
    <col min="7684" max="7684" width="20.44140625" style="1" customWidth="1"/>
    <col min="7685" max="7685" width="20.88671875" style="1" customWidth="1"/>
    <col min="7686" max="7936" width="11.44140625" style="1"/>
    <col min="7937" max="7937" width="2.5546875" style="1" customWidth="1"/>
    <col min="7938" max="7938" width="93.33203125" style="1" customWidth="1"/>
    <col min="7939" max="7939" width="20.33203125" style="1" customWidth="1"/>
    <col min="7940" max="7940" width="20.44140625" style="1" customWidth="1"/>
    <col min="7941" max="7941" width="20.88671875" style="1" customWidth="1"/>
    <col min="7942" max="8192" width="11.44140625" style="1"/>
    <col min="8193" max="8193" width="2.5546875" style="1" customWidth="1"/>
    <col min="8194" max="8194" width="93.33203125" style="1" customWidth="1"/>
    <col min="8195" max="8195" width="20.33203125" style="1" customWidth="1"/>
    <col min="8196" max="8196" width="20.44140625" style="1" customWidth="1"/>
    <col min="8197" max="8197" width="20.88671875" style="1" customWidth="1"/>
    <col min="8198" max="8448" width="11.44140625" style="1"/>
    <col min="8449" max="8449" width="2.5546875" style="1" customWidth="1"/>
    <col min="8450" max="8450" width="93.33203125" style="1" customWidth="1"/>
    <col min="8451" max="8451" width="20.33203125" style="1" customWidth="1"/>
    <col min="8452" max="8452" width="20.44140625" style="1" customWidth="1"/>
    <col min="8453" max="8453" width="20.88671875" style="1" customWidth="1"/>
    <col min="8454" max="8704" width="11.44140625" style="1"/>
    <col min="8705" max="8705" width="2.5546875" style="1" customWidth="1"/>
    <col min="8706" max="8706" width="93.33203125" style="1" customWidth="1"/>
    <col min="8707" max="8707" width="20.33203125" style="1" customWidth="1"/>
    <col min="8708" max="8708" width="20.44140625" style="1" customWidth="1"/>
    <col min="8709" max="8709" width="20.88671875" style="1" customWidth="1"/>
    <col min="8710" max="8960" width="11.44140625" style="1"/>
    <col min="8961" max="8961" width="2.5546875" style="1" customWidth="1"/>
    <col min="8962" max="8962" width="93.33203125" style="1" customWidth="1"/>
    <col min="8963" max="8963" width="20.33203125" style="1" customWidth="1"/>
    <col min="8964" max="8964" width="20.44140625" style="1" customWidth="1"/>
    <col min="8965" max="8965" width="20.88671875" style="1" customWidth="1"/>
    <col min="8966" max="9216" width="11.44140625" style="1"/>
    <col min="9217" max="9217" width="2.5546875" style="1" customWidth="1"/>
    <col min="9218" max="9218" width="93.33203125" style="1" customWidth="1"/>
    <col min="9219" max="9219" width="20.33203125" style="1" customWidth="1"/>
    <col min="9220" max="9220" width="20.44140625" style="1" customWidth="1"/>
    <col min="9221" max="9221" width="20.88671875" style="1" customWidth="1"/>
    <col min="9222" max="9472" width="11.44140625" style="1"/>
    <col min="9473" max="9473" width="2.5546875" style="1" customWidth="1"/>
    <col min="9474" max="9474" width="93.33203125" style="1" customWidth="1"/>
    <col min="9475" max="9475" width="20.33203125" style="1" customWidth="1"/>
    <col min="9476" max="9476" width="20.44140625" style="1" customWidth="1"/>
    <col min="9477" max="9477" width="20.88671875" style="1" customWidth="1"/>
    <col min="9478" max="9728" width="11.44140625" style="1"/>
    <col min="9729" max="9729" width="2.5546875" style="1" customWidth="1"/>
    <col min="9730" max="9730" width="93.33203125" style="1" customWidth="1"/>
    <col min="9731" max="9731" width="20.33203125" style="1" customWidth="1"/>
    <col min="9732" max="9732" width="20.44140625" style="1" customWidth="1"/>
    <col min="9733" max="9733" width="20.88671875" style="1" customWidth="1"/>
    <col min="9734" max="9984" width="11.44140625" style="1"/>
    <col min="9985" max="9985" width="2.5546875" style="1" customWidth="1"/>
    <col min="9986" max="9986" width="93.33203125" style="1" customWidth="1"/>
    <col min="9987" max="9987" width="20.33203125" style="1" customWidth="1"/>
    <col min="9988" max="9988" width="20.44140625" style="1" customWidth="1"/>
    <col min="9989" max="9989" width="20.88671875" style="1" customWidth="1"/>
    <col min="9990" max="10240" width="11.44140625" style="1"/>
    <col min="10241" max="10241" width="2.5546875" style="1" customWidth="1"/>
    <col min="10242" max="10242" width="93.33203125" style="1" customWidth="1"/>
    <col min="10243" max="10243" width="20.33203125" style="1" customWidth="1"/>
    <col min="10244" max="10244" width="20.44140625" style="1" customWidth="1"/>
    <col min="10245" max="10245" width="20.88671875" style="1" customWidth="1"/>
    <col min="10246" max="10496" width="11.44140625" style="1"/>
    <col min="10497" max="10497" width="2.5546875" style="1" customWidth="1"/>
    <col min="10498" max="10498" width="93.33203125" style="1" customWidth="1"/>
    <col min="10499" max="10499" width="20.33203125" style="1" customWidth="1"/>
    <col min="10500" max="10500" width="20.44140625" style="1" customWidth="1"/>
    <col min="10501" max="10501" width="20.88671875" style="1" customWidth="1"/>
    <col min="10502" max="10752" width="11.44140625" style="1"/>
    <col min="10753" max="10753" width="2.5546875" style="1" customWidth="1"/>
    <col min="10754" max="10754" width="93.33203125" style="1" customWidth="1"/>
    <col min="10755" max="10755" width="20.33203125" style="1" customWidth="1"/>
    <col min="10756" max="10756" width="20.44140625" style="1" customWidth="1"/>
    <col min="10757" max="10757" width="20.88671875" style="1" customWidth="1"/>
    <col min="10758" max="11008" width="11.44140625" style="1"/>
    <col min="11009" max="11009" width="2.5546875" style="1" customWidth="1"/>
    <col min="11010" max="11010" width="93.33203125" style="1" customWidth="1"/>
    <col min="11011" max="11011" width="20.33203125" style="1" customWidth="1"/>
    <col min="11012" max="11012" width="20.44140625" style="1" customWidth="1"/>
    <col min="11013" max="11013" width="20.88671875" style="1" customWidth="1"/>
    <col min="11014" max="11264" width="11.44140625" style="1"/>
    <col min="11265" max="11265" width="2.5546875" style="1" customWidth="1"/>
    <col min="11266" max="11266" width="93.33203125" style="1" customWidth="1"/>
    <col min="11267" max="11267" width="20.33203125" style="1" customWidth="1"/>
    <col min="11268" max="11268" width="20.44140625" style="1" customWidth="1"/>
    <col min="11269" max="11269" width="20.88671875" style="1" customWidth="1"/>
    <col min="11270" max="11520" width="11.44140625" style="1"/>
    <col min="11521" max="11521" width="2.5546875" style="1" customWidth="1"/>
    <col min="11522" max="11522" width="93.33203125" style="1" customWidth="1"/>
    <col min="11523" max="11523" width="20.33203125" style="1" customWidth="1"/>
    <col min="11524" max="11524" width="20.44140625" style="1" customWidth="1"/>
    <col min="11525" max="11525" width="20.88671875" style="1" customWidth="1"/>
    <col min="11526" max="11776" width="11.44140625" style="1"/>
    <col min="11777" max="11777" width="2.5546875" style="1" customWidth="1"/>
    <col min="11778" max="11778" width="93.33203125" style="1" customWidth="1"/>
    <col min="11779" max="11779" width="20.33203125" style="1" customWidth="1"/>
    <col min="11780" max="11780" width="20.44140625" style="1" customWidth="1"/>
    <col min="11781" max="11781" width="20.88671875" style="1" customWidth="1"/>
    <col min="11782" max="12032" width="11.44140625" style="1"/>
    <col min="12033" max="12033" width="2.5546875" style="1" customWidth="1"/>
    <col min="12034" max="12034" width="93.33203125" style="1" customWidth="1"/>
    <col min="12035" max="12035" width="20.33203125" style="1" customWidth="1"/>
    <col min="12036" max="12036" width="20.44140625" style="1" customWidth="1"/>
    <col min="12037" max="12037" width="20.88671875" style="1" customWidth="1"/>
    <col min="12038" max="12288" width="11.44140625" style="1"/>
    <col min="12289" max="12289" width="2.5546875" style="1" customWidth="1"/>
    <col min="12290" max="12290" width="93.33203125" style="1" customWidth="1"/>
    <col min="12291" max="12291" width="20.33203125" style="1" customWidth="1"/>
    <col min="12292" max="12292" width="20.44140625" style="1" customWidth="1"/>
    <col min="12293" max="12293" width="20.88671875" style="1" customWidth="1"/>
    <col min="12294" max="12544" width="11.44140625" style="1"/>
    <col min="12545" max="12545" width="2.5546875" style="1" customWidth="1"/>
    <col min="12546" max="12546" width="93.33203125" style="1" customWidth="1"/>
    <col min="12547" max="12547" width="20.33203125" style="1" customWidth="1"/>
    <col min="12548" max="12548" width="20.44140625" style="1" customWidth="1"/>
    <col min="12549" max="12549" width="20.88671875" style="1" customWidth="1"/>
    <col min="12550" max="12800" width="11.44140625" style="1"/>
    <col min="12801" max="12801" width="2.5546875" style="1" customWidth="1"/>
    <col min="12802" max="12802" width="93.33203125" style="1" customWidth="1"/>
    <col min="12803" max="12803" width="20.33203125" style="1" customWidth="1"/>
    <col min="12804" max="12804" width="20.44140625" style="1" customWidth="1"/>
    <col min="12805" max="12805" width="20.88671875" style="1" customWidth="1"/>
    <col min="12806" max="13056" width="11.44140625" style="1"/>
    <col min="13057" max="13057" width="2.5546875" style="1" customWidth="1"/>
    <col min="13058" max="13058" width="93.33203125" style="1" customWidth="1"/>
    <col min="13059" max="13059" width="20.33203125" style="1" customWidth="1"/>
    <col min="13060" max="13060" width="20.44140625" style="1" customWidth="1"/>
    <col min="13061" max="13061" width="20.88671875" style="1" customWidth="1"/>
    <col min="13062" max="13312" width="11.44140625" style="1"/>
    <col min="13313" max="13313" width="2.5546875" style="1" customWidth="1"/>
    <col min="13314" max="13314" width="93.33203125" style="1" customWidth="1"/>
    <col min="13315" max="13315" width="20.33203125" style="1" customWidth="1"/>
    <col min="13316" max="13316" width="20.44140625" style="1" customWidth="1"/>
    <col min="13317" max="13317" width="20.88671875" style="1" customWidth="1"/>
    <col min="13318" max="13568" width="11.44140625" style="1"/>
    <col min="13569" max="13569" width="2.5546875" style="1" customWidth="1"/>
    <col min="13570" max="13570" width="93.33203125" style="1" customWidth="1"/>
    <col min="13571" max="13571" width="20.33203125" style="1" customWidth="1"/>
    <col min="13572" max="13572" width="20.44140625" style="1" customWidth="1"/>
    <col min="13573" max="13573" width="20.88671875" style="1" customWidth="1"/>
    <col min="13574" max="13824" width="11.44140625" style="1"/>
    <col min="13825" max="13825" width="2.5546875" style="1" customWidth="1"/>
    <col min="13826" max="13826" width="93.33203125" style="1" customWidth="1"/>
    <col min="13827" max="13827" width="20.33203125" style="1" customWidth="1"/>
    <col min="13828" max="13828" width="20.44140625" style="1" customWidth="1"/>
    <col min="13829" max="13829" width="20.88671875" style="1" customWidth="1"/>
    <col min="13830" max="14080" width="11.44140625" style="1"/>
    <col min="14081" max="14081" width="2.5546875" style="1" customWidth="1"/>
    <col min="14082" max="14082" width="93.33203125" style="1" customWidth="1"/>
    <col min="14083" max="14083" width="20.33203125" style="1" customWidth="1"/>
    <col min="14084" max="14084" width="20.44140625" style="1" customWidth="1"/>
    <col min="14085" max="14085" width="20.88671875" style="1" customWidth="1"/>
    <col min="14086" max="14336" width="11.44140625" style="1"/>
    <col min="14337" max="14337" width="2.5546875" style="1" customWidth="1"/>
    <col min="14338" max="14338" width="93.33203125" style="1" customWidth="1"/>
    <col min="14339" max="14339" width="20.33203125" style="1" customWidth="1"/>
    <col min="14340" max="14340" width="20.44140625" style="1" customWidth="1"/>
    <col min="14341" max="14341" width="20.88671875" style="1" customWidth="1"/>
    <col min="14342" max="14592" width="11.44140625" style="1"/>
    <col min="14593" max="14593" width="2.5546875" style="1" customWidth="1"/>
    <col min="14594" max="14594" width="93.33203125" style="1" customWidth="1"/>
    <col min="14595" max="14595" width="20.33203125" style="1" customWidth="1"/>
    <col min="14596" max="14596" width="20.44140625" style="1" customWidth="1"/>
    <col min="14597" max="14597" width="20.88671875" style="1" customWidth="1"/>
    <col min="14598" max="14848" width="11.44140625" style="1"/>
    <col min="14849" max="14849" width="2.5546875" style="1" customWidth="1"/>
    <col min="14850" max="14850" width="93.33203125" style="1" customWidth="1"/>
    <col min="14851" max="14851" width="20.33203125" style="1" customWidth="1"/>
    <col min="14852" max="14852" width="20.44140625" style="1" customWidth="1"/>
    <col min="14853" max="14853" width="20.88671875" style="1" customWidth="1"/>
    <col min="14854" max="15104" width="11.44140625" style="1"/>
    <col min="15105" max="15105" width="2.5546875" style="1" customWidth="1"/>
    <col min="15106" max="15106" width="93.33203125" style="1" customWidth="1"/>
    <col min="15107" max="15107" width="20.33203125" style="1" customWidth="1"/>
    <col min="15108" max="15108" width="20.44140625" style="1" customWidth="1"/>
    <col min="15109" max="15109" width="20.88671875" style="1" customWidth="1"/>
    <col min="15110" max="15360" width="11.44140625" style="1"/>
    <col min="15361" max="15361" width="2.5546875" style="1" customWidth="1"/>
    <col min="15362" max="15362" width="93.33203125" style="1" customWidth="1"/>
    <col min="15363" max="15363" width="20.33203125" style="1" customWidth="1"/>
    <col min="15364" max="15364" width="20.44140625" style="1" customWidth="1"/>
    <col min="15365" max="15365" width="20.88671875" style="1" customWidth="1"/>
    <col min="15366" max="15616" width="11.44140625" style="1"/>
    <col min="15617" max="15617" width="2.5546875" style="1" customWidth="1"/>
    <col min="15618" max="15618" width="93.33203125" style="1" customWidth="1"/>
    <col min="15619" max="15619" width="20.33203125" style="1" customWidth="1"/>
    <col min="15620" max="15620" width="20.44140625" style="1" customWidth="1"/>
    <col min="15621" max="15621" width="20.88671875" style="1" customWidth="1"/>
    <col min="15622" max="15872" width="11.44140625" style="1"/>
    <col min="15873" max="15873" width="2.5546875" style="1" customWidth="1"/>
    <col min="15874" max="15874" width="93.33203125" style="1" customWidth="1"/>
    <col min="15875" max="15875" width="20.33203125" style="1" customWidth="1"/>
    <col min="15876" max="15876" width="20.44140625" style="1" customWidth="1"/>
    <col min="15877" max="15877" width="20.88671875" style="1" customWidth="1"/>
    <col min="15878" max="16128" width="11.44140625" style="1"/>
    <col min="16129" max="16129" width="2.5546875" style="1" customWidth="1"/>
    <col min="16130" max="16130" width="93.33203125" style="1" customWidth="1"/>
    <col min="16131" max="16131" width="20.33203125" style="1" customWidth="1"/>
    <col min="16132" max="16132" width="20.44140625" style="1" customWidth="1"/>
    <col min="16133" max="16133" width="20.88671875" style="1" customWidth="1"/>
    <col min="16134" max="16384" width="11.44140625" style="1"/>
  </cols>
  <sheetData>
    <row r="1" spans="2:7" ht="15.05" thickBot="1" x14ac:dyDescent="0.35"/>
    <row r="2" spans="2:7" s="58" customFormat="1" ht="24.05" customHeight="1" x14ac:dyDescent="0.25">
      <c r="B2" s="339" t="s">
        <v>0</v>
      </c>
      <c r="C2" s="340"/>
      <c r="D2" s="340"/>
      <c r="E2" s="341"/>
      <c r="F2" s="59"/>
      <c r="G2" s="59"/>
    </row>
    <row r="3" spans="2:7" s="58" customFormat="1" ht="20.95" customHeight="1" x14ac:dyDescent="0.25">
      <c r="B3" s="360" t="s">
        <v>197</v>
      </c>
      <c r="C3" s="361"/>
      <c r="D3" s="361"/>
      <c r="E3" s="362"/>
    </row>
    <row r="4" spans="2:7" s="58" customFormat="1" ht="20.3" customHeight="1" x14ac:dyDescent="0.25">
      <c r="B4" s="360" t="s">
        <v>467</v>
      </c>
      <c r="C4" s="361"/>
      <c r="D4" s="361"/>
      <c r="E4" s="362"/>
    </row>
    <row r="5" spans="2:7" s="58" customFormat="1" ht="18.350000000000001" thickBot="1" x14ac:dyDescent="0.3">
      <c r="B5" s="363" t="s">
        <v>2</v>
      </c>
      <c r="C5" s="364"/>
      <c r="D5" s="364"/>
      <c r="E5" s="365"/>
    </row>
    <row r="6" spans="2:7" s="58" customFormat="1" ht="15.05" customHeight="1" thickBot="1" x14ac:dyDescent="0.3">
      <c r="B6" s="60"/>
      <c r="C6" s="60"/>
      <c r="D6" s="60"/>
      <c r="E6" s="60"/>
    </row>
    <row r="7" spans="2:7" s="58" customFormat="1" ht="17.7" x14ac:dyDescent="0.25">
      <c r="B7" s="366" t="s">
        <v>3</v>
      </c>
      <c r="C7" s="52" t="s">
        <v>198</v>
      </c>
      <c r="D7" s="368" t="s">
        <v>199</v>
      </c>
      <c r="E7" s="52" t="s">
        <v>200</v>
      </c>
    </row>
    <row r="8" spans="2:7" s="58" customFormat="1" ht="18.350000000000001" thickBot="1" x14ac:dyDescent="0.3">
      <c r="B8" s="367"/>
      <c r="C8" s="61" t="s">
        <v>201</v>
      </c>
      <c r="D8" s="369"/>
      <c r="E8" s="61" t="s">
        <v>202</v>
      </c>
    </row>
    <row r="9" spans="2:7" ht="30.8" customHeight="1" x14ac:dyDescent="0.3">
      <c r="B9" s="62" t="s">
        <v>203</v>
      </c>
      <c r="C9" s="63">
        <f>SUM(C10:C12)</f>
        <v>89477665</v>
      </c>
      <c r="D9" s="63">
        <f>SUM(D10:D12)</f>
        <v>90071125.060000002</v>
      </c>
      <c r="E9" s="63">
        <f>SUM(E10:E12)</f>
        <v>90071125.060000002</v>
      </c>
    </row>
    <row r="10" spans="2:7" ht="25.55" customHeight="1" x14ac:dyDescent="0.3">
      <c r="B10" s="16" t="s">
        <v>204</v>
      </c>
      <c r="C10" s="64">
        <v>17443056</v>
      </c>
      <c r="D10" s="64">
        <v>17717858.719999999</v>
      </c>
      <c r="E10" s="64">
        <v>17717858.719999999</v>
      </c>
    </row>
    <row r="11" spans="2:7" ht="29.3" customHeight="1" x14ac:dyDescent="0.3">
      <c r="B11" s="16" t="s">
        <v>205</v>
      </c>
      <c r="C11" s="64">
        <v>72034609</v>
      </c>
      <c r="D11" s="64">
        <v>72353266.340000004</v>
      </c>
      <c r="E11" s="64">
        <v>72353266.340000004</v>
      </c>
    </row>
    <row r="12" spans="2:7" ht="26.2" customHeight="1" x14ac:dyDescent="0.3">
      <c r="B12" s="16" t="s">
        <v>206</v>
      </c>
      <c r="C12" s="64">
        <f>C48</f>
        <v>0</v>
      </c>
      <c r="D12" s="64">
        <f>D48</f>
        <v>0</v>
      </c>
      <c r="E12" s="64">
        <f>E48</f>
        <v>0</v>
      </c>
    </row>
    <row r="13" spans="2:7" ht="21.8" customHeight="1" x14ac:dyDescent="0.3">
      <c r="B13" s="62"/>
      <c r="C13" s="64"/>
      <c r="D13" s="64"/>
      <c r="E13" s="64"/>
    </row>
    <row r="14" spans="2:7" ht="28.5" customHeight="1" x14ac:dyDescent="0.3">
      <c r="B14" s="62" t="s">
        <v>207</v>
      </c>
      <c r="C14" s="63">
        <f>SUM(C15:C16)</f>
        <v>89477665</v>
      </c>
      <c r="D14" s="63">
        <f>SUM(D15:D16)</f>
        <v>83429876.469999999</v>
      </c>
      <c r="E14" s="63">
        <f>SUM(E15:E16)</f>
        <v>82899567.310000002</v>
      </c>
    </row>
    <row r="15" spans="2:7" ht="23.25" customHeight="1" x14ac:dyDescent="0.3">
      <c r="B15" s="16" t="s">
        <v>208</v>
      </c>
      <c r="C15" s="64">
        <v>17443056</v>
      </c>
      <c r="D15" s="64">
        <v>17669428.420000002</v>
      </c>
      <c r="E15" s="64">
        <v>17636352.420000002</v>
      </c>
    </row>
    <row r="16" spans="2:7" ht="23.25" customHeight="1" x14ac:dyDescent="0.3">
      <c r="B16" s="16" t="s">
        <v>209</v>
      </c>
      <c r="C16" s="64">
        <v>72034609</v>
      </c>
      <c r="D16" s="64">
        <v>65760448.049999997</v>
      </c>
      <c r="E16" s="64">
        <v>65263214.890000001</v>
      </c>
    </row>
    <row r="17" spans="2:5" ht="17.7" x14ac:dyDescent="0.3">
      <c r="B17" s="65"/>
      <c r="C17" s="64"/>
      <c r="D17" s="64"/>
      <c r="E17" s="64"/>
    </row>
    <row r="18" spans="2:5" ht="27.85" customHeight="1" x14ac:dyDescent="0.3">
      <c r="B18" s="62" t="s">
        <v>210</v>
      </c>
      <c r="C18" s="63">
        <f>SUM(C19:C20)</f>
        <v>0</v>
      </c>
      <c r="D18" s="63">
        <f>SUM(D19:D20)</f>
        <v>0</v>
      </c>
      <c r="E18" s="63">
        <f>SUM(E19:E20)</f>
        <v>0</v>
      </c>
    </row>
    <row r="19" spans="2:5" ht="17.7" x14ac:dyDescent="0.3">
      <c r="B19" s="16" t="s">
        <v>211</v>
      </c>
      <c r="C19" s="152">
        <v>0</v>
      </c>
      <c r="D19" s="64">
        <v>0</v>
      </c>
      <c r="E19" s="64">
        <v>0</v>
      </c>
    </row>
    <row r="20" spans="2:5" ht="17.7" x14ac:dyDescent="0.3">
      <c r="B20" s="16" t="s">
        <v>212</v>
      </c>
      <c r="C20" s="152">
        <v>0</v>
      </c>
      <c r="D20" s="64">
        <v>0</v>
      </c>
      <c r="E20" s="64">
        <v>0</v>
      </c>
    </row>
    <row r="21" spans="2:5" ht="17.7" x14ac:dyDescent="0.3">
      <c r="B21" s="65"/>
      <c r="C21" s="64"/>
      <c r="D21" s="64"/>
      <c r="E21" s="64"/>
    </row>
    <row r="22" spans="2:5" ht="28.5" customHeight="1" x14ac:dyDescent="0.3">
      <c r="B22" s="62" t="s">
        <v>213</v>
      </c>
      <c r="C22" s="63">
        <f>C9-C14+C18</f>
        <v>0</v>
      </c>
      <c r="D22" s="66">
        <f>D9-D14+D18</f>
        <v>6641248.5900000036</v>
      </c>
      <c r="E22" s="66">
        <f>E9-E14+E18</f>
        <v>7171557.75</v>
      </c>
    </row>
    <row r="23" spans="2:5" ht="17.7" x14ac:dyDescent="0.3">
      <c r="B23" s="62"/>
      <c r="C23" s="64"/>
      <c r="D23" s="67"/>
      <c r="E23" s="67"/>
    </row>
    <row r="24" spans="2:5" ht="33.75" customHeight="1" x14ac:dyDescent="0.3">
      <c r="B24" s="62" t="s">
        <v>214</v>
      </c>
      <c r="C24" s="63">
        <f>C22-C12</f>
        <v>0</v>
      </c>
      <c r="D24" s="66">
        <f>D22-D12</f>
        <v>6641248.5900000036</v>
      </c>
      <c r="E24" s="66">
        <f>E22-E12</f>
        <v>7171557.75</v>
      </c>
    </row>
    <row r="25" spans="2:5" ht="17.7" x14ac:dyDescent="0.3">
      <c r="B25" s="62"/>
      <c r="C25" s="64"/>
      <c r="D25" s="67"/>
      <c r="E25" s="67"/>
    </row>
    <row r="26" spans="2:5" ht="45" customHeight="1" x14ac:dyDescent="0.3">
      <c r="B26" s="62" t="s">
        <v>215</v>
      </c>
      <c r="C26" s="63">
        <f>C24-C18</f>
        <v>0</v>
      </c>
      <c r="D26" s="63">
        <f>D24-D18</f>
        <v>6641248.5900000036</v>
      </c>
      <c r="E26" s="63">
        <f>E24-E18</f>
        <v>7171557.75</v>
      </c>
    </row>
    <row r="27" spans="2:5" ht="18.350000000000001" thickBot="1" x14ac:dyDescent="0.35">
      <c r="B27" s="68"/>
      <c r="C27" s="69"/>
      <c r="D27" s="69"/>
      <c r="E27" s="69"/>
    </row>
    <row r="28" spans="2:5" ht="18" customHeight="1" thickBot="1" x14ac:dyDescent="0.35">
      <c r="B28" s="359"/>
      <c r="C28" s="359"/>
      <c r="D28" s="359"/>
      <c r="E28" s="359"/>
    </row>
    <row r="29" spans="2:5" ht="18.350000000000001" thickBot="1" x14ac:dyDescent="0.35">
      <c r="B29" s="70" t="s">
        <v>216</v>
      </c>
      <c r="C29" s="71" t="s">
        <v>217</v>
      </c>
      <c r="D29" s="71" t="s">
        <v>199</v>
      </c>
      <c r="E29" s="71" t="s">
        <v>218</v>
      </c>
    </row>
    <row r="30" spans="2:5" ht="17.7" x14ac:dyDescent="0.3">
      <c r="B30" s="72"/>
      <c r="C30" s="73"/>
      <c r="D30" s="73"/>
      <c r="E30" s="73"/>
    </row>
    <row r="31" spans="2:5" ht="27.85" customHeight="1" x14ac:dyDescent="0.3">
      <c r="B31" s="62" t="s">
        <v>219</v>
      </c>
      <c r="C31" s="63">
        <f>SUM(C32:C33)</f>
        <v>0</v>
      </c>
      <c r="D31" s="66">
        <f>SUM(D32:D33)</f>
        <v>0</v>
      </c>
      <c r="E31" s="66">
        <f>SUM(E32:E33)</f>
        <v>0</v>
      </c>
    </row>
    <row r="32" spans="2:5" ht="21.8" customHeight="1" x14ac:dyDescent="0.3">
      <c r="B32" s="16" t="s">
        <v>220</v>
      </c>
      <c r="C32" s="152">
        <v>0</v>
      </c>
      <c r="D32" s="64">
        <v>0</v>
      </c>
      <c r="E32" s="64">
        <v>0</v>
      </c>
    </row>
    <row r="33" spans="2:5" ht="24.75" customHeight="1" x14ac:dyDescent="0.3">
      <c r="B33" s="16" t="s">
        <v>221</v>
      </c>
      <c r="C33" s="152">
        <v>0</v>
      </c>
      <c r="D33" s="64">
        <v>0</v>
      </c>
      <c r="E33" s="64">
        <v>0</v>
      </c>
    </row>
    <row r="34" spans="2:5" ht="17.7" x14ac:dyDescent="0.3">
      <c r="B34" s="62"/>
      <c r="C34" s="64"/>
      <c r="D34" s="64"/>
      <c r="E34" s="64"/>
    </row>
    <row r="35" spans="2:5" ht="27" customHeight="1" x14ac:dyDescent="0.3">
      <c r="B35" s="62" t="s">
        <v>222</v>
      </c>
      <c r="C35" s="63">
        <f>C26-C31</f>
        <v>0</v>
      </c>
      <c r="D35" s="63">
        <f>D26-D31</f>
        <v>6641248.5900000036</v>
      </c>
      <c r="E35" s="63">
        <f>E26-E31</f>
        <v>7171557.75</v>
      </c>
    </row>
    <row r="36" spans="2:5" ht="18.350000000000001" thickBot="1" x14ac:dyDescent="0.35">
      <c r="B36" s="74"/>
      <c r="C36" s="75"/>
      <c r="D36" s="75"/>
      <c r="E36" s="75"/>
    </row>
    <row r="37" spans="2:5" ht="18.850000000000001" customHeight="1" thickBot="1" x14ac:dyDescent="0.35">
      <c r="B37" s="76"/>
      <c r="C37" s="76"/>
      <c r="D37" s="76"/>
      <c r="E37" s="76"/>
    </row>
    <row r="38" spans="2:5" ht="17.7" x14ac:dyDescent="0.3">
      <c r="B38" s="357" t="s">
        <v>216</v>
      </c>
      <c r="C38" s="348" t="s">
        <v>223</v>
      </c>
      <c r="D38" s="348" t="s">
        <v>199</v>
      </c>
      <c r="E38" s="46" t="s">
        <v>200</v>
      </c>
    </row>
    <row r="39" spans="2:5" ht="18.350000000000001" thickBot="1" x14ac:dyDescent="0.35">
      <c r="B39" s="358"/>
      <c r="C39" s="349"/>
      <c r="D39" s="349"/>
      <c r="E39" s="47" t="s">
        <v>218</v>
      </c>
    </row>
    <row r="40" spans="2:5" ht="17.7" x14ac:dyDescent="0.3">
      <c r="B40" s="72"/>
      <c r="C40" s="73"/>
      <c r="D40" s="73"/>
      <c r="E40" s="73"/>
    </row>
    <row r="41" spans="2:5" ht="23.25" customHeight="1" x14ac:dyDescent="0.3">
      <c r="B41" s="62" t="s">
        <v>224</v>
      </c>
      <c r="C41" s="63">
        <f>SUM(C42:C43)</f>
        <v>0</v>
      </c>
      <c r="D41" s="63">
        <f>SUM(D42:D43)</f>
        <v>0</v>
      </c>
      <c r="E41" s="63">
        <f>SUM(E42:E43)</f>
        <v>0</v>
      </c>
    </row>
    <row r="42" spans="2:5" ht="36" customHeight="1" x14ac:dyDescent="0.3">
      <c r="B42" s="16" t="s">
        <v>225</v>
      </c>
      <c r="C42" s="64">
        <v>0</v>
      </c>
      <c r="D42" s="64">
        <v>0</v>
      </c>
      <c r="E42" s="64">
        <v>0</v>
      </c>
    </row>
    <row r="43" spans="2:5" ht="44.2" customHeight="1" x14ac:dyDescent="0.3">
      <c r="B43" s="16" t="s">
        <v>226</v>
      </c>
      <c r="C43" s="64">
        <v>0</v>
      </c>
      <c r="D43" s="64">
        <v>0</v>
      </c>
      <c r="E43" s="64">
        <v>0</v>
      </c>
    </row>
    <row r="44" spans="2:5" ht="26.2" customHeight="1" x14ac:dyDescent="0.3">
      <c r="B44" s="62" t="s">
        <v>227</v>
      </c>
      <c r="C44" s="63">
        <f>SUM(C45:C46)</f>
        <v>0</v>
      </c>
      <c r="D44" s="63">
        <f>SUM(D45:D46)</f>
        <v>0</v>
      </c>
      <c r="E44" s="63">
        <f>SUM(E45:E46)</f>
        <v>0</v>
      </c>
    </row>
    <row r="45" spans="2:5" ht="26.2" customHeight="1" x14ac:dyDescent="0.3">
      <c r="B45" s="16" t="s">
        <v>228</v>
      </c>
      <c r="C45" s="64">
        <v>0</v>
      </c>
      <c r="D45" s="64">
        <v>0</v>
      </c>
      <c r="E45" s="64">
        <v>0</v>
      </c>
    </row>
    <row r="46" spans="2:5" ht="24.75" customHeight="1" x14ac:dyDescent="0.3">
      <c r="B46" s="16" t="s">
        <v>229</v>
      </c>
      <c r="C46" s="64">
        <v>0</v>
      </c>
      <c r="D46" s="64">
        <v>0</v>
      </c>
      <c r="E46" s="64">
        <v>0</v>
      </c>
    </row>
    <row r="47" spans="2:5" ht="17.7" x14ac:dyDescent="0.3">
      <c r="B47" s="62"/>
      <c r="C47" s="64"/>
      <c r="D47" s="64"/>
      <c r="E47" s="64"/>
    </row>
    <row r="48" spans="2:5" ht="26.2" customHeight="1" x14ac:dyDescent="0.3">
      <c r="B48" s="62" t="s">
        <v>230</v>
      </c>
      <c r="C48" s="63">
        <f>C41-C44</f>
        <v>0</v>
      </c>
      <c r="D48" s="66">
        <f>D41-D44</f>
        <v>0</v>
      </c>
      <c r="E48" s="66">
        <f>E41-E44</f>
        <v>0</v>
      </c>
    </row>
    <row r="49" spans="2:5" ht="18.350000000000001" thickBot="1" x14ac:dyDescent="0.35">
      <c r="B49" s="74"/>
      <c r="C49" s="77"/>
      <c r="D49" s="74"/>
      <c r="E49" s="74"/>
    </row>
    <row r="50" spans="2:5" ht="17.7" x14ac:dyDescent="0.3">
      <c r="B50" s="78"/>
      <c r="C50" s="78"/>
      <c r="D50" s="78"/>
      <c r="E50" s="78"/>
    </row>
    <row r="51" spans="2:5" ht="17.7" x14ac:dyDescent="0.3">
      <c r="B51" s="78"/>
      <c r="C51" s="78"/>
      <c r="D51" s="78"/>
      <c r="E51" s="78"/>
    </row>
    <row r="52" spans="2:5" ht="19.5" customHeight="1" thickBot="1" x14ac:dyDescent="0.35">
      <c r="B52" s="76"/>
      <c r="C52" s="76"/>
      <c r="D52" s="76"/>
      <c r="E52" s="76"/>
    </row>
    <row r="53" spans="2:5" ht="17.7" x14ac:dyDescent="0.3">
      <c r="B53" s="357" t="s">
        <v>216</v>
      </c>
      <c r="C53" s="46" t="s">
        <v>198</v>
      </c>
      <c r="D53" s="348" t="s">
        <v>199</v>
      </c>
      <c r="E53" s="46" t="s">
        <v>200</v>
      </c>
    </row>
    <row r="54" spans="2:5" ht="18.350000000000001" thickBot="1" x14ac:dyDescent="0.35">
      <c r="B54" s="358"/>
      <c r="C54" s="47" t="s">
        <v>217</v>
      </c>
      <c r="D54" s="349"/>
      <c r="E54" s="47" t="s">
        <v>218</v>
      </c>
    </row>
    <row r="55" spans="2:5" ht="17.7" x14ac:dyDescent="0.3">
      <c r="B55" s="72"/>
      <c r="C55" s="79"/>
      <c r="D55" s="79"/>
      <c r="E55" s="79"/>
    </row>
    <row r="56" spans="2:5" ht="17.7" x14ac:dyDescent="0.3">
      <c r="B56" s="65" t="s">
        <v>231</v>
      </c>
      <c r="C56" s="64">
        <f>C10</f>
        <v>17443056</v>
      </c>
      <c r="D56" s="64">
        <f>D10</f>
        <v>17717858.719999999</v>
      </c>
      <c r="E56" s="64">
        <f>E10</f>
        <v>17717858.719999999</v>
      </c>
    </row>
    <row r="57" spans="2:5" ht="17.7" x14ac:dyDescent="0.3">
      <c r="B57" s="65"/>
      <c r="C57" s="64"/>
      <c r="D57" s="67"/>
      <c r="E57" s="67"/>
    </row>
    <row r="58" spans="2:5" ht="35.35" x14ac:dyDescent="0.3">
      <c r="B58" s="37" t="s">
        <v>232</v>
      </c>
      <c r="C58" s="64">
        <v>0</v>
      </c>
      <c r="D58" s="67">
        <v>0</v>
      </c>
      <c r="E58" s="67">
        <f>E42-E45</f>
        <v>0</v>
      </c>
    </row>
    <row r="59" spans="2:5" ht="17.7" x14ac:dyDescent="0.3">
      <c r="B59" s="16" t="s">
        <v>225</v>
      </c>
      <c r="C59" s="64">
        <v>0</v>
      </c>
      <c r="D59" s="67">
        <v>0</v>
      </c>
      <c r="E59" s="67">
        <f>E42</f>
        <v>0</v>
      </c>
    </row>
    <row r="60" spans="2:5" ht="17.7" x14ac:dyDescent="0.3">
      <c r="B60" s="16" t="s">
        <v>228</v>
      </c>
      <c r="C60" s="64">
        <v>0</v>
      </c>
      <c r="D60" s="67">
        <v>0</v>
      </c>
      <c r="E60" s="67">
        <f>E45</f>
        <v>0</v>
      </c>
    </row>
    <row r="61" spans="2:5" ht="17.7" x14ac:dyDescent="0.3">
      <c r="B61" s="16"/>
      <c r="C61" s="64"/>
      <c r="D61" s="67"/>
      <c r="E61" s="67"/>
    </row>
    <row r="62" spans="2:5" ht="17.7" x14ac:dyDescent="0.3">
      <c r="B62" s="16" t="s">
        <v>208</v>
      </c>
      <c r="C62" s="64">
        <f>C15</f>
        <v>17443056</v>
      </c>
      <c r="D62" s="64">
        <f>D15</f>
        <v>17669428.420000002</v>
      </c>
      <c r="E62" s="64">
        <f>E15</f>
        <v>17636352.420000002</v>
      </c>
    </row>
    <row r="63" spans="2:5" ht="17.7" x14ac:dyDescent="0.3">
      <c r="B63" s="16"/>
      <c r="C63" s="64"/>
      <c r="D63" s="64"/>
      <c r="E63" s="64"/>
    </row>
    <row r="64" spans="2:5" ht="17.7" x14ac:dyDescent="0.3">
      <c r="B64" s="16" t="s">
        <v>211</v>
      </c>
      <c r="C64" s="152">
        <v>0</v>
      </c>
      <c r="D64" s="64">
        <f>D19</f>
        <v>0</v>
      </c>
      <c r="E64" s="64">
        <f>E19</f>
        <v>0</v>
      </c>
    </row>
    <row r="65" spans="2:5" ht="17.7" x14ac:dyDescent="0.3">
      <c r="B65" s="16"/>
      <c r="C65" s="64"/>
      <c r="D65" s="64"/>
      <c r="E65" s="64"/>
    </row>
    <row r="66" spans="2:5" ht="17.7" x14ac:dyDescent="0.3">
      <c r="B66" s="48" t="s">
        <v>233</v>
      </c>
      <c r="C66" s="63">
        <f>C56+C58-C62+C64</f>
        <v>0</v>
      </c>
      <c r="D66" s="66">
        <f>D56+D58-D62+D64</f>
        <v>48430.29999999702</v>
      </c>
      <c r="E66" s="66">
        <f>E56+E58-E62+E64</f>
        <v>81506.29999999702</v>
      </c>
    </row>
    <row r="67" spans="2:5" ht="17.7" x14ac:dyDescent="0.3">
      <c r="B67" s="48"/>
      <c r="C67" s="63"/>
      <c r="D67" s="66"/>
      <c r="E67" s="66"/>
    </row>
    <row r="68" spans="2:5" ht="35.35" x14ac:dyDescent="0.3">
      <c r="B68" s="48" t="s">
        <v>234</v>
      </c>
      <c r="C68" s="63">
        <f>C66-C58</f>
        <v>0</v>
      </c>
      <c r="D68" s="66">
        <f>D66-D58</f>
        <v>48430.29999999702</v>
      </c>
      <c r="E68" s="66">
        <f>E66-E58</f>
        <v>81506.29999999702</v>
      </c>
    </row>
    <row r="69" spans="2:5" ht="18.350000000000001" thickBot="1" x14ac:dyDescent="0.35">
      <c r="B69" s="74"/>
      <c r="C69" s="77"/>
      <c r="D69" s="74"/>
      <c r="E69" s="74"/>
    </row>
    <row r="70" spans="2:5" ht="20.95" customHeight="1" thickBot="1" x14ac:dyDescent="0.35">
      <c r="B70" s="78"/>
      <c r="C70" s="78"/>
      <c r="D70" s="78"/>
      <c r="E70" s="78"/>
    </row>
    <row r="71" spans="2:5" ht="17.7" x14ac:dyDescent="0.3">
      <c r="B71" s="357" t="s">
        <v>216</v>
      </c>
      <c r="C71" s="348" t="s">
        <v>223</v>
      </c>
      <c r="D71" s="348" t="s">
        <v>199</v>
      </c>
      <c r="E71" s="46" t="s">
        <v>200</v>
      </c>
    </row>
    <row r="72" spans="2:5" ht="18.350000000000001" thickBot="1" x14ac:dyDescent="0.35">
      <c r="B72" s="358"/>
      <c r="C72" s="349"/>
      <c r="D72" s="349"/>
      <c r="E72" s="47" t="s">
        <v>218</v>
      </c>
    </row>
    <row r="73" spans="2:5" ht="17.7" x14ac:dyDescent="0.3">
      <c r="B73" s="72"/>
      <c r="C73" s="73"/>
      <c r="D73" s="73"/>
      <c r="E73" s="73"/>
    </row>
    <row r="74" spans="2:5" ht="17.7" x14ac:dyDescent="0.3">
      <c r="B74" s="65" t="s">
        <v>205</v>
      </c>
      <c r="C74" s="64">
        <f>C11</f>
        <v>72034609</v>
      </c>
      <c r="D74" s="67">
        <f>D11</f>
        <v>72353266.340000004</v>
      </c>
      <c r="E74" s="67">
        <f>E11</f>
        <v>72353266.340000004</v>
      </c>
    </row>
    <row r="75" spans="2:5" ht="17.7" x14ac:dyDescent="0.3">
      <c r="B75" s="65"/>
      <c r="C75" s="64"/>
      <c r="D75" s="67"/>
      <c r="E75" s="67"/>
    </row>
    <row r="76" spans="2:5" ht="35.35" x14ac:dyDescent="0.3">
      <c r="B76" s="16" t="s">
        <v>235</v>
      </c>
      <c r="C76" s="64">
        <f>C77-C78</f>
        <v>0</v>
      </c>
      <c r="D76" s="67">
        <f>D77-D78</f>
        <v>0</v>
      </c>
      <c r="E76" s="67">
        <f>E77-E78</f>
        <v>0</v>
      </c>
    </row>
    <row r="77" spans="2:5" ht="17.7" x14ac:dyDescent="0.3">
      <c r="B77" s="16" t="s">
        <v>226</v>
      </c>
      <c r="C77" s="64">
        <f>C43</f>
        <v>0</v>
      </c>
      <c r="D77" s="67">
        <f>D43</f>
        <v>0</v>
      </c>
      <c r="E77" s="67">
        <f>E43</f>
        <v>0</v>
      </c>
    </row>
    <row r="78" spans="2:5" ht="17.7" x14ac:dyDescent="0.3">
      <c r="B78" s="16" t="s">
        <v>229</v>
      </c>
      <c r="C78" s="64">
        <f>C46</f>
        <v>0</v>
      </c>
      <c r="D78" s="67">
        <f>D46</f>
        <v>0</v>
      </c>
      <c r="E78" s="67">
        <f>E46</f>
        <v>0</v>
      </c>
    </row>
    <row r="79" spans="2:5" ht="17.7" x14ac:dyDescent="0.3">
      <c r="B79" s="16"/>
      <c r="C79" s="64"/>
      <c r="D79" s="67"/>
      <c r="E79" s="67"/>
    </row>
    <row r="80" spans="2:5" ht="17.7" x14ac:dyDescent="0.3">
      <c r="B80" s="16" t="s">
        <v>236</v>
      </c>
      <c r="C80" s="64">
        <f>C16</f>
        <v>72034609</v>
      </c>
      <c r="D80" s="64">
        <f>D16</f>
        <v>65760448.049999997</v>
      </c>
      <c r="E80" s="64">
        <f>E16</f>
        <v>65263214.890000001</v>
      </c>
    </row>
    <row r="81" spans="2:5" ht="17.7" x14ac:dyDescent="0.3">
      <c r="B81" s="16"/>
      <c r="C81" s="64"/>
      <c r="D81" s="64"/>
      <c r="E81" s="64"/>
    </row>
    <row r="82" spans="2:5" ht="17.7" x14ac:dyDescent="0.3">
      <c r="B82" s="16" t="s">
        <v>212</v>
      </c>
      <c r="C82" s="152">
        <v>0</v>
      </c>
      <c r="D82" s="64">
        <f>D20</f>
        <v>0</v>
      </c>
      <c r="E82" s="64">
        <f>E20</f>
        <v>0</v>
      </c>
    </row>
    <row r="83" spans="2:5" ht="17.7" x14ac:dyDescent="0.3">
      <c r="B83" s="16"/>
      <c r="C83" s="64"/>
      <c r="D83" s="64"/>
      <c r="E83" s="64"/>
    </row>
    <row r="84" spans="2:5" ht="17.7" x14ac:dyDescent="0.3">
      <c r="B84" s="48" t="s">
        <v>237</v>
      </c>
      <c r="C84" s="63">
        <f>C74+C76-C80+C82</f>
        <v>0</v>
      </c>
      <c r="D84" s="66">
        <f>D74+D76-D80+D82</f>
        <v>6592818.2900000066</v>
      </c>
      <c r="E84" s="66">
        <f>E74+E76-E80+E82</f>
        <v>7090051.450000003</v>
      </c>
    </row>
    <row r="85" spans="2:5" ht="17.7" x14ac:dyDescent="0.3">
      <c r="B85" s="48"/>
      <c r="C85" s="63"/>
      <c r="D85" s="66"/>
      <c r="E85" s="66"/>
    </row>
    <row r="86" spans="2:5" ht="35.35" x14ac:dyDescent="0.3">
      <c r="B86" s="48" t="s">
        <v>238</v>
      </c>
      <c r="C86" s="63">
        <f>C84-C76</f>
        <v>0</v>
      </c>
      <c r="D86" s="66">
        <f>D84-D76</f>
        <v>6592818.2900000066</v>
      </c>
      <c r="E86" s="66">
        <f>E84-E76</f>
        <v>7090051.450000003</v>
      </c>
    </row>
    <row r="87" spans="2:5" ht="18.350000000000001" thickBot="1" x14ac:dyDescent="0.35">
      <c r="B87" s="74"/>
      <c r="C87" s="77"/>
      <c r="D87" s="74"/>
      <c r="E87" s="74"/>
    </row>
  </sheetData>
  <mergeCells count="15">
    <mergeCell ref="B2:E2"/>
    <mergeCell ref="B3:E3"/>
    <mergeCell ref="B4:E4"/>
    <mergeCell ref="B5:E5"/>
    <mergeCell ref="B7:B8"/>
    <mergeCell ref="D7:D8"/>
    <mergeCell ref="B71:B72"/>
    <mergeCell ref="C71:C72"/>
    <mergeCell ref="D71:D72"/>
    <mergeCell ref="B28:E28"/>
    <mergeCell ref="B38:B39"/>
    <mergeCell ref="C38:C39"/>
    <mergeCell ref="D38:D39"/>
    <mergeCell ref="B53:B54"/>
    <mergeCell ref="D53:D54"/>
  </mergeCells>
  <pageMargins left="0" right="0" top="0" bottom="0" header="0.31496062992125984" footer="0.31496062992125984"/>
  <pageSetup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7"/>
  <sheetViews>
    <sheetView view="pageBreakPreview" topLeftCell="B49" zoomScale="60" zoomScaleNormal="80" workbookViewId="0">
      <selection activeCell="C57" sqref="C57"/>
    </sheetView>
  </sheetViews>
  <sheetFormatPr baseColWidth="10" defaultColWidth="11" defaultRowHeight="14.4" x14ac:dyDescent="0.3"/>
  <cols>
    <col min="1" max="1" width="5.6640625" style="1" customWidth="1"/>
    <col min="2" max="2" width="58.44140625" style="1" customWidth="1"/>
    <col min="3" max="3" width="20.5546875" style="95" customWidth="1"/>
    <col min="4" max="4" width="20.5546875" style="1" customWidth="1"/>
    <col min="5" max="5" width="20.5546875" style="95" customWidth="1"/>
    <col min="6" max="7" width="20.5546875" style="1" customWidth="1"/>
    <col min="8" max="8" width="20.5546875" style="95" customWidth="1"/>
    <col min="9" max="256" width="11" style="1"/>
    <col min="257" max="257" width="0.88671875" style="1" customWidth="1"/>
    <col min="258" max="258" width="58.44140625" style="1" customWidth="1"/>
    <col min="259" max="259" width="21.6640625" style="1" customWidth="1"/>
    <col min="260" max="260" width="19.44140625" style="1" customWidth="1"/>
    <col min="261" max="261" width="21.44140625" style="1" customWidth="1"/>
    <col min="262" max="262" width="20.88671875" style="1" customWidth="1"/>
    <col min="263" max="263" width="23.88671875" style="1" customWidth="1"/>
    <col min="264" max="264" width="22.33203125" style="1" customWidth="1"/>
    <col min="265" max="512" width="11" style="1"/>
    <col min="513" max="513" width="0.88671875" style="1" customWidth="1"/>
    <col min="514" max="514" width="58.44140625" style="1" customWidth="1"/>
    <col min="515" max="515" width="21.6640625" style="1" customWidth="1"/>
    <col min="516" max="516" width="19.44140625" style="1" customWidth="1"/>
    <col min="517" max="517" width="21.44140625" style="1" customWidth="1"/>
    <col min="518" max="518" width="20.88671875" style="1" customWidth="1"/>
    <col min="519" max="519" width="23.88671875" style="1" customWidth="1"/>
    <col min="520" max="520" width="22.33203125" style="1" customWidth="1"/>
    <col min="521" max="768" width="11" style="1"/>
    <col min="769" max="769" width="0.88671875" style="1" customWidth="1"/>
    <col min="770" max="770" width="58.44140625" style="1" customWidth="1"/>
    <col min="771" max="771" width="21.6640625" style="1" customWidth="1"/>
    <col min="772" max="772" width="19.44140625" style="1" customWidth="1"/>
    <col min="773" max="773" width="21.44140625" style="1" customWidth="1"/>
    <col min="774" max="774" width="20.88671875" style="1" customWidth="1"/>
    <col min="775" max="775" width="23.88671875" style="1" customWidth="1"/>
    <col min="776" max="776" width="22.33203125" style="1" customWidth="1"/>
    <col min="777" max="1024" width="11" style="1"/>
    <col min="1025" max="1025" width="0.88671875" style="1" customWidth="1"/>
    <col min="1026" max="1026" width="58.44140625" style="1" customWidth="1"/>
    <col min="1027" max="1027" width="21.6640625" style="1" customWidth="1"/>
    <col min="1028" max="1028" width="19.44140625" style="1" customWidth="1"/>
    <col min="1029" max="1029" width="21.44140625" style="1" customWidth="1"/>
    <col min="1030" max="1030" width="20.88671875" style="1" customWidth="1"/>
    <col min="1031" max="1031" width="23.88671875" style="1" customWidth="1"/>
    <col min="1032" max="1032" width="22.33203125" style="1" customWidth="1"/>
    <col min="1033" max="1280" width="11" style="1"/>
    <col min="1281" max="1281" width="0.88671875" style="1" customWidth="1"/>
    <col min="1282" max="1282" width="58.44140625" style="1" customWidth="1"/>
    <col min="1283" max="1283" width="21.6640625" style="1" customWidth="1"/>
    <col min="1284" max="1284" width="19.44140625" style="1" customWidth="1"/>
    <col min="1285" max="1285" width="21.44140625" style="1" customWidth="1"/>
    <col min="1286" max="1286" width="20.88671875" style="1" customWidth="1"/>
    <col min="1287" max="1287" width="23.88671875" style="1" customWidth="1"/>
    <col min="1288" max="1288" width="22.33203125" style="1" customWidth="1"/>
    <col min="1289" max="1536" width="11" style="1"/>
    <col min="1537" max="1537" width="0.88671875" style="1" customWidth="1"/>
    <col min="1538" max="1538" width="58.44140625" style="1" customWidth="1"/>
    <col min="1539" max="1539" width="21.6640625" style="1" customWidth="1"/>
    <col min="1540" max="1540" width="19.44140625" style="1" customWidth="1"/>
    <col min="1541" max="1541" width="21.44140625" style="1" customWidth="1"/>
    <col min="1542" max="1542" width="20.88671875" style="1" customWidth="1"/>
    <col min="1543" max="1543" width="23.88671875" style="1" customWidth="1"/>
    <col min="1544" max="1544" width="22.33203125" style="1" customWidth="1"/>
    <col min="1545" max="1792" width="11" style="1"/>
    <col min="1793" max="1793" width="0.88671875" style="1" customWidth="1"/>
    <col min="1794" max="1794" width="58.44140625" style="1" customWidth="1"/>
    <col min="1795" max="1795" width="21.6640625" style="1" customWidth="1"/>
    <col min="1796" max="1796" width="19.44140625" style="1" customWidth="1"/>
    <col min="1797" max="1797" width="21.44140625" style="1" customWidth="1"/>
    <col min="1798" max="1798" width="20.88671875" style="1" customWidth="1"/>
    <col min="1799" max="1799" width="23.88671875" style="1" customWidth="1"/>
    <col min="1800" max="1800" width="22.33203125" style="1" customWidth="1"/>
    <col min="1801" max="2048" width="11" style="1"/>
    <col min="2049" max="2049" width="0.88671875" style="1" customWidth="1"/>
    <col min="2050" max="2050" width="58.44140625" style="1" customWidth="1"/>
    <col min="2051" max="2051" width="21.6640625" style="1" customWidth="1"/>
    <col min="2052" max="2052" width="19.44140625" style="1" customWidth="1"/>
    <col min="2053" max="2053" width="21.44140625" style="1" customWidth="1"/>
    <col min="2054" max="2054" width="20.88671875" style="1" customWidth="1"/>
    <col min="2055" max="2055" width="23.88671875" style="1" customWidth="1"/>
    <col min="2056" max="2056" width="22.33203125" style="1" customWidth="1"/>
    <col min="2057" max="2304" width="11" style="1"/>
    <col min="2305" max="2305" width="0.88671875" style="1" customWidth="1"/>
    <col min="2306" max="2306" width="58.44140625" style="1" customWidth="1"/>
    <col min="2307" max="2307" width="21.6640625" style="1" customWidth="1"/>
    <col min="2308" max="2308" width="19.44140625" style="1" customWidth="1"/>
    <col min="2309" max="2309" width="21.44140625" style="1" customWidth="1"/>
    <col min="2310" max="2310" width="20.88671875" style="1" customWidth="1"/>
    <col min="2311" max="2311" width="23.88671875" style="1" customWidth="1"/>
    <col min="2312" max="2312" width="22.33203125" style="1" customWidth="1"/>
    <col min="2313" max="2560" width="11" style="1"/>
    <col min="2561" max="2561" width="0.88671875" style="1" customWidth="1"/>
    <col min="2562" max="2562" width="58.44140625" style="1" customWidth="1"/>
    <col min="2563" max="2563" width="21.6640625" style="1" customWidth="1"/>
    <col min="2564" max="2564" width="19.44140625" style="1" customWidth="1"/>
    <col min="2565" max="2565" width="21.44140625" style="1" customWidth="1"/>
    <col min="2566" max="2566" width="20.88671875" style="1" customWidth="1"/>
    <col min="2567" max="2567" width="23.88671875" style="1" customWidth="1"/>
    <col min="2568" max="2568" width="22.33203125" style="1" customWidth="1"/>
    <col min="2569" max="2816" width="11" style="1"/>
    <col min="2817" max="2817" width="0.88671875" style="1" customWidth="1"/>
    <col min="2818" max="2818" width="58.44140625" style="1" customWidth="1"/>
    <col min="2819" max="2819" width="21.6640625" style="1" customWidth="1"/>
    <col min="2820" max="2820" width="19.44140625" style="1" customWidth="1"/>
    <col min="2821" max="2821" width="21.44140625" style="1" customWidth="1"/>
    <col min="2822" max="2822" width="20.88671875" style="1" customWidth="1"/>
    <col min="2823" max="2823" width="23.88671875" style="1" customWidth="1"/>
    <col min="2824" max="2824" width="22.33203125" style="1" customWidth="1"/>
    <col min="2825" max="3072" width="11" style="1"/>
    <col min="3073" max="3073" width="0.88671875" style="1" customWidth="1"/>
    <col min="3074" max="3074" width="58.44140625" style="1" customWidth="1"/>
    <col min="3075" max="3075" width="21.6640625" style="1" customWidth="1"/>
    <col min="3076" max="3076" width="19.44140625" style="1" customWidth="1"/>
    <col min="3077" max="3077" width="21.44140625" style="1" customWidth="1"/>
    <col min="3078" max="3078" width="20.88671875" style="1" customWidth="1"/>
    <col min="3079" max="3079" width="23.88671875" style="1" customWidth="1"/>
    <col min="3080" max="3080" width="22.33203125" style="1" customWidth="1"/>
    <col min="3081" max="3328" width="11" style="1"/>
    <col min="3329" max="3329" width="0.88671875" style="1" customWidth="1"/>
    <col min="3330" max="3330" width="58.44140625" style="1" customWidth="1"/>
    <col min="3331" max="3331" width="21.6640625" style="1" customWidth="1"/>
    <col min="3332" max="3332" width="19.44140625" style="1" customWidth="1"/>
    <col min="3333" max="3333" width="21.44140625" style="1" customWidth="1"/>
    <col min="3334" max="3334" width="20.88671875" style="1" customWidth="1"/>
    <col min="3335" max="3335" width="23.88671875" style="1" customWidth="1"/>
    <col min="3336" max="3336" width="22.33203125" style="1" customWidth="1"/>
    <col min="3337" max="3584" width="11" style="1"/>
    <col min="3585" max="3585" width="0.88671875" style="1" customWidth="1"/>
    <col min="3586" max="3586" width="58.44140625" style="1" customWidth="1"/>
    <col min="3587" max="3587" width="21.6640625" style="1" customWidth="1"/>
    <col min="3588" max="3588" width="19.44140625" style="1" customWidth="1"/>
    <col min="3589" max="3589" width="21.44140625" style="1" customWidth="1"/>
    <col min="3590" max="3590" width="20.88671875" style="1" customWidth="1"/>
    <col min="3591" max="3591" width="23.88671875" style="1" customWidth="1"/>
    <col min="3592" max="3592" width="22.33203125" style="1" customWidth="1"/>
    <col min="3593" max="3840" width="11" style="1"/>
    <col min="3841" max="3841" width="0.88671875" style="1" customWidth="1"/>
    <col min="3842" max="3842" width="58.44140625" style="1" customWidth="1"/>
    <col min="3843" max="3843" width="21.6640625" style="1" customWidth="1"/>
    <col min="3844" max="3844" width="19.44140625" style="1" customWidth="1"/>
    <col min="3845" max="3845" width="21.44140625" style="1" customWidth="1"/>
    <col min="3846" max="3846" width="20.88671875" style="1" customWidth="1"/>
    <col min="3847" max="3847" width="23.88671875" style="1" customWidth="1"/>
    <col min="3848" max="3848" width="22.33203125" style="1" customWidth="1"/>
    <col min="3849" max="4096" width="11" style="1"/>
    <col min="4097" max="4097" width="0.88671875" style="1" customWidth="1"/>
    <col min="4098" max="4098" width="58.44140625" style="1" customWidth="1"/>
    <col min="4099" max="4099" width="21.6640625" style="1" customWidth="1"/>
    <col min="4100" max="4100" width="19.44140625" style="1" customWidth="1"/>
    <col min="4101" max="4101" width="21.44140625" style="1" customWidth="1"/>
    <col min="4102" max="4102" width="20.88671875" style="1" customWidth="1"/>
    <col min="4103" max="4103" width="23.88671875" style="1" customWidth="1"/>
    <col min="4104" max="4104" width="22.33203125" style="1" customWidth="1"/>
    <col min="4105" max="4352" width="11" style="1"/>
    <col min="4353" max="4353" width="0.88671875" style="1" customWidth="1"/>
    <col min="4354" max="4354" width="58.44140625" style="1" customWidth="1"/>
    <col min="4355" max="4355" width="21.6640625" style="1" customWidth="1"/>
    <col min="4356" max="4356" width="19.44140625" style="1" customWidth="1"/>
    <col min="4357" max="4357" width="21.44140625" style="1" customWidth="1"/>
    <col min="4358" max="4358" width="20.88671875" style="1" customWidth="1"/>
    <col min="4359" max="4359" width="23.88671875" style="1" customWidth="1"/>
    <col min="4360" max="4360" width="22.33203125" style="1" customWidth="1"/>
    <col min="4361" max="4608" width="11" style="1"/>
    <col min="4609" max="4609" width="0.88671875" style="1" customWidth="1"/>
    <col min="4610" max="4610" width="58.44140625" style="1" customWidth="1"/>
    <col min="4611" max="4611" width="21.6640625" style="1" customWidth="1"/>
    <col min="4612" max="4612" width="19.44140625" style="1" customWidth="1"/>
    <col min="4613" max="4613" width="21.44140625" style="1" customWidth="1"/>
    <col min="4614" max="4614" width="20.88671875" style="1" customWidth="1"/>
    <col min="4615" max="4615" width="23.88671875" style="1" customWidth="1"/>
    <col min="4616" max="4616" width="22.33203125" style="1" customWidth="1"/>
    <col min="4617" max="4864" width="11" style="1"/>
    <col min="4865" max="4865" width="0.88671875" style="1" customWidth="1"/>
    <col min="4866" max="4866" width="58.44140625" style="1" customWidth="1"/>
    <col min="4867" max="4867" width="21.6640625" style="1" customWidth="1"/>
    <col min="4868" max="4868" width="19.44140625" style="1" customWidth="1"/>
    <col min="4869" max="4869" width="21.44140625" style="1" customWidth="1"/>
    <col min="4870" max="4870" width="20.88671875" style="1" customWidth="1"/>
    <col min="4871" max="4871" width="23.88671875" style="1" customWidth="1"/>
    <col min="4872" max="4872" width="22.33203125" style="1" customWidth="1"/>
    <col min="4873" max="5120" width="11" style="1"/>
    <col min="5121" max="5121" width="0.88671875" style="1" customWidth="1"/>
    <col min="5122" max="5122" width="58.44140625" style="1" customWidth="1"/>
    <col min="5123" max="5123" width="21.6640625" style="1" customWidth="1"/>
    <col min="5124" max="5124" width="19.44140625" style="1" customWidth="1"/>
    <col min="5125" max="5125" width="21.44140625" style="1" customWidth="1"/>
    <col min="5126" max="5126" width="20.88671875" style="1" customWidth="1"/>
    <col min="5127" max="5127" width="23.88671875" style="1" customWidth="1"/>
    <col min="5128" max="5128" width="22.33203125" style="1" customWidth="1"/>
    <col min="5129" max="5376" width="11" style="1"/>
    <col min="5377" max="5377" width="0.88671875" style="1" customWidth="1"/>
    <col min="5378" max="5378" width="58.44140625" style="1" customWidth="1"/>
    <col min="5379" max="5379" width="21.6640625" style="1" customWidth="1"/>
    <col min="5380" max="5380" width="19.44140625" style="1" customWidth="1"/>
    <col min="5381" max="5381" width="21.44140625" style="1" customWidth="1"/>
    <col min="5382" max="5382" width="20.88671875" style="1" customWidth="1"/>
    <col min="5383" max="5383" width="23.88671875" style="1" customWidth="1"/>
    <col min="5384" max="5384" width="22.33203125" style="1" customWidth="1"/>
    <col min="5385" max="5632" width="11" style="1"/>
    <col min="5633" max="5633" width="0.88671875" style="1" customWidth="1"/>
    <col min="5634" max="5634" width="58.44140625" style="1" customWidth="1"/>
    <col min="5635" max="5635" width="21.6640625" style="1" customWidth="1"/>
    <col min="5636" max="5636" width="19.44140625" style="1" customWidth="1"/>
    <col min="5637" max="5637" width="21.44140625" style="1" customWidth="1"/>
    <col min="5638" max="5638" width="20.88671875" style="1" customWidth="1"/>
    <col min="5639" max="5639" width="23.88671875" style="1" customWidth="1"/>
    <col min="5640" max="5640" width="22.33203125" style="1" customWidth="1"/>
    <col min="5641" max="5888" width="11" style="1"/>
    <col min="5889" max="5889" width="0.88671875" style="1" customWidth="1"/>
    <col min="5890" max="5890" width="58.44140625" style="1" customWidth="1"/>
    <col min="5891" max="5891" width="21.6640625" style="1" customWidth="1"/>
    <col min="5892" max="5892" width="19.44140625" style="1" customWidth="1"/>
    <col min="5893" max="5893" width="21.44140625" style="1" customWidth="1"/>
    <col min="5894" max="5894" width="20.88671875" style="1" customWidth="1"/>
    <col min="5895" max="5895" width="23.88671875" style="1" customWidth="1"/>
    <col min="5896" max="5896" width="22.33203125" style="1" customWidth="1"/>
    <col min="5897" max="6144" width="11" style="1"/>
    <col min="6145" max="6145" width="0.88671875" style="1" customWidth="1"/>
    <col min="6146" max="6146" width="58.44140625" style="1" customWidth="1"/>
    <col min="6147" max="6147" width="21.6640625" style="1" customWidth="1"/>
    <col min="6148" max="6148" width="19.44140625" style="1" customWidth="1"/>
    <col min="6149" max="6149" width="21.44140625" style="1" customWidth="1"/>
    <col min="6150" max="6150" width="20.88671875" style="1" customWidth="1"/>
    <col min="6151" max="6151" width="23.88671875" style="1" customWidth="1"/>
    <col min="6152" max="6152" width="22.33203125" style="1" customWidth="1"/>
    <col min="6153" max="6400" width="11" style="1"/>
    <col min="6401" max="6401" width="0.88671875" style="1" customWidth="1"/>
    <col min="6402" max="6402" width="58.44140625" style="1" customWidth="1"/>
    <col min="6403" max="6403" width="21.6640625" style="1" customWidth="1"/>
    <col min="6404" max="6404" width="19.44140625" style="1" customWidth="1"/>
    <col min="6405" max="6405" width="21.44140625" style="1" customWidth="1"/>
    <col min="6406" max="6406" width="20.88671875" style="1" customWidth="1"/>
    <col min="6407" max="6407" width="23.88671875" style="1" customWidth="1"/>
    <col min="6408" max="6408" width="22.33203125" style="1" customWidth="1"/>
    <col min="6409" max="6656" width="11" style="1"/>
    <col min="6657" max="6657" width="0.88671875" style="1" customWidth="1"/>
    <col min="6658" max="6658" width="58.44140625" style="1" customWidth="1"/>
    <col min="6659" max="6659" width="21.6640625" style="1" customWidth="1"/>
    <col min="6660" max="6660" width="19.44140625" style="1" customWidth="1"/>
    <col min="6661" max="6661" width="21.44140625" style="1" customWidth="1"/>
    <col min="6662" max="6662" width="20.88671875" style="1" customWidth="1"/>
    <col min="6663" max="6663" width="23.88671875" style="1" customWidth="1"/>
    <col min="6664" max="6664" width="22.33203125" style="1" customWidth="1"/>
    <col min="6665" max="6912" width="11" style="1"/>
    <col min="6913" max="6913" width="0.88671875" style="1" customWidth="1"/>
    <col min="6914" max="6914" width="58.44140625" style="1" customWidth="1"/>
    <col min="6915" max="6915" width="21.6640625" style="1" customWidth="1"/>
    <col min="6916" max="6916" width="19.44140625" style="1" customWidth="1"/>
    <col min="6917" max="6917" width="21.44140625" style="1" customWidth="1"/>
    <col min="6918" max="6918" width="20.88671875" style="1" customWidth="1"/>
    <col min="6919" max="6919" width="23.88671875" style="1" customWidth="1"/>
    <col min="6920" max="6920" width="22.33203125" style="1" customWidth="1"/>
    <col min="6921" max="7168" width="11" style="1"/>
    <col min="7169" max="7169" width="0.88671875" style="1" customWidth="1"/>
    <col min="7170" max="7170" width="58.44140625" style="1" customWidth="1"/>
    <col min="7171" max="7171" width="21.6640625" style="1" customWidth="1"/>
    <col min="7172" max="7172" width="19.44140625" style="1" customWidth="1"/>
    <col min="7173" max="7173" width="21.44140625" style="1" customWidth="1"/>
    <col min="7174" max="7174" width="20.88671875" style="1" customWidth="1"/>
    <col min="7175" max="7175" width="23.88671875" style="1" customWidth="1"/>
    <col min="7176" max="7176" width="22.33203125" style="1" customWidth="1"/>
    <col min="7177" max="7424" width="11" style="1"/>
    <col min="7425" max="7425" width="0.88671875" style="1" customWidth="1"/>
    <col min="7426" max="7426" width="58.44140625" style="1" customWidth="1"/>
    <col min="7427" max="7427" width="21.6640625" style="1" customWidth="1"/>
    <col min="7428" max="7428" width="19.44140625" style="1" customWidth="1"/>
    <col min="7429" max="7429" width="21.44140625" style="1" customWidth="1"/>
    <col min="7430" max="7430" width="20.88671875" style="1" customWidth="1"/>
    <col min="7431" max="7431" width="23.88671875" style="1" customWidth="1"/>
    <col min="7432" max="7432" width="22.33203125" style="1" customWidth="1"/>
    <col min="7433" max="7680" width="11" style="1"/>
    <col min="7681" max="7681" width="0.88671875" style="1" customWidth="1"/>
    <col min="7682" max="7682" width="58.44140625" style="1" customWidth="1"/>
    <col min="7683" max="7683" width="21.6640625" style="1" customWidth="1"/>
    <col min="7684" max="7684" width="19.44140625" style="1" customWidth="1"/>
    <col min="7685" max="7685" width="21.44140625" style="1" customWidth="1"/>
    <col min="7686" max="7686" width="20.88671875" style="1" customWidth="1"/>
    <col min="7687" max="7687" width="23.88671875" style="1" customWidth="1"/>
    <col min="7688" max="7688" width="22.33203125" style="1" customWidth="1"/>
    <col min="7689" max="7936" width="11" style="1"/>
    <col min="7937" max="7937" width="0.88671875" style="1" customWidth="1"/>
    <col min="7938" max="7938" width="58.44140625" style="1" customWidth="1"/>
    <col min="7939" max="7939" width="21.6640625" style="1" customWidth="1"/>
    <col min="7940" max="7940" width="19.44140625" style="1" customWidth="1"/>
    <col min="7941" max="7941" width="21.44140625" style="1" customWidth="1"/>
    <col min="7942" max="7942" width="20.88671875" style="1" customWidth="1"/>
    <col min="7943" max="7943" width="23.88671875" style="1" customWidth="1"/>
    <col min="7944" max="7944" width="22.33203125" style="1" customWidth="1"/>
    <col min="7945" max="8192" width="11" style="1"/>
    <col min="8193" max="8193" width="0.88671875" style="1" customWidth="1"/>
    <col min="8194" max="8194" width="58.44140625" style="1" customWidth="1"/>
    <col min="8195" max="8195" width="21.6640625" style="1" customWidth="1"/>
    <col min="8196" max="8196" width="19.44140625" style="1" customWidth="1"/>
    <col min="8197" max="8197" width="21.44140625" style="1" customWidth="1"/>
    <col min="8198" max="8198" width="20.88671875" style="1" customWidth="1"/>
    <col min="8199" max="8199" width="23.88671875" style="1" customWidth="1"/>
    <col min="8200" max="8200" width="22.33203125" style="1" customWidth="1"/>
    <col min="8201" max="8448" width="11" style="1"/>
    <col min="8449" max="8449" width="0.88671875" style="1" customWidth="1"/>
    <col min="8450" max="8450" width="58.44140625" style="1" customWidth="1"/>
    <col min="8451" max="8451" width="21.6640625" style="1" customWidth="1"/>
    <col min="8452" max="8452" width="19.44140625" style="1" customWidth="1"/>
    <col min="8453" max="8453" width="21.44140625" style="1" customWidth="1"/>
    <col min="8454" max="8454" width="20.88671875" style="1" customWidth="1"/>
    <col min="8455" max="8455" width="23.88671875" style="1" customWidth="1"/>
    <col min="8456" max="8456" width="22.33203125" style="1" customWidth="1"/>
    <col min="8457" max="8704" width="11" style="1"/>
    <col min="8705" max="8705" width="0.88671875" style="1" customWidth="1"/>
    <col min="8706" max="8706" width="58.44140625" style="1" customWidth="1"/>
    <col min="8707" max="8707" width="21.6640625" style="1" customWidth="1"/>
    <col min="8708" max="8708" width="19.44140625" style="1" customWidth="1"/>
    <col min="8709" max="8709" width="21.44140625" style="1" customWidth="1"/>
    <col min="8710" max="8710" width="20.88671875" style="1" customWidth="1"/>
    <col min="8711" max="8711" width="23.88671875" style="1" customWidth="1"/>
    <col min="8712" max="8712" width="22.33203125" style="1" customWidth="1"/>
    <col min="8713" max="8960" width="11" style="1"/>
    <col min="8961" max="8961" width="0.88671875" style="1" customWidth="1"/>
    <col min="8962" max="8962" width="58.44140625" style="1" customWidth="1"/>
    <col min="8963" max="8963" width="21.6640625" style="1" customWidth="1"/>
    <col min="8964" max="8964" width="19.44140625" style="1" customWidth="1"/>
    <col min="8965" max="8965" width="21.44140625" style="1" customWidth="1"/>
    <col min="8966" max="8966" width="20.88671875" style="1" customWidth="1"/>
    <col min="8967" max="8967" width="23.88671875" style="1" customWidth="1"/>
    <col min="8968" max="8968" width="22.33203125" style="1" customWidth="1"/>
    <col min="8969" max="9216" width="11" style="1"/>
    <col min="9217" max="9217" width="0.88671875" style="1" customWidth="1"/>
    <col min="9218" max="9218" width="58.44140625" style="1" customWidth="1"/>
    <col min="9219" max="9219" width="21.6640625" style="1" customWidth="1"/>
    <col min="9220" max="9220" width="19.44140625" style="1" customWidth="1"/>
    <col min="9221" max="9221" width="21.44140625" style="1" customWidth="1"/>
    <col min="9222" max="9222" width="20.88671875" style="1" customWidth="1"/>
    <col min="9223" max="9223" width="23.88671875" style="1" customWidth="1"/>
    <col min="9224" max="9224" width="22.33203125" style="1" customWidth="1"/>
    <col min="9225" max="9472" width="11" style="1"/>
    <col min="9473" max="9473" width="0.88671875" style="1" customWidth="1"/>
    <col min="9474" max="9474" width="58.44140625" style="1" customWidth="1"/>
    <col min="9475" max="9475" width="21.6640625" style="1" customWidth="1"/>
    <col min="9476" max="9476" width="19.44140625" style="1" customWidth="1"/>
    <col min="9477" max="9477" width="21.44140625" style="1" customWidth="1"/>
    <col min="9478" max="9478" width="20.88671875" style="1" customWidth="1"/>
    <col min="9479" max="9479" width="23.88671875" style="1" customWidth="1"/>
    <col min="9480" max="9480" width="22.33203125" style="1" customWidth="1"/>
    <col min="9481" max="9728" width="11" style="1"/>
    <col min="9729" max="9729" width="0.88671875" style="1" customWidth="1"/>
    <col min="9730" max="9730" width="58.44140625" style="1" customWidth="1"/>
    <col min="9731" max="9731" width="21.6640625" style="1" customWidth="1"/>
    <col min="9732" max="9732" width="19.44140625" style="1" customWidth="1"/>
    <col min="9733" max="9733" width="21.44140625" style="1" customWidth="1"/>
    <col min="9734" max="9734" width="20.88671875" style="1" customWidth="1"/>
    <col min="9735" max="9735" width="23.88671875" style="1" customWidth="1"/>
    <col min="9736" max="9736" width="22.33203125" style="1" customWidth="1"/>
    <col min="9737" max="9984" width="11" style="1"/>
    <col min="9985" max="9985" width="0.88671875" style="1" customWidth="1"/>
    <col min="9986" max="9986" width="58.44140625" style="1" customWidth="1"/>
    <col min="9987" max="9987" width="21.6640625" style="1" customWidth="1"/>
    <col min="9988" max="9988" width="19.44140625" style="1" customWidth="1"/>
    <col min="9989" max="9989" width="21.44140625" style="1" customWidth="1"/>
    <col min="9990" max="9990" width="20.88671875" style="1" customWidth="1"/>
    <col min="9991" max="9991" width="23.88671875" style="1" customWidth="1"/>
    <col min="9992" max="9992" width="22.33203125" style="1" customWidth="1"/>
    <col min="9993" max="10240" width="11" style="1"/>
    <col min="10241" max="10241" width="0.88671875" style="1" customWidth="1"/>
    <col min="10242" max="10242" width="58.44140625" style="1" customWidth="1"/>
    <col min="10243" max="10243" width="21.6640625" style="1" customWidth="1"/>
    <col min="10244" max="10244" width="19.44140625" style="1" customWidth="1"/>
    <col min="10245" max="10245" width="21.44140625" style="1" customWidth="1"/>
    <col min="10246" max="10246" width="20.88671875" style="1" customWidth="1"/>
    <col min="10247" max="10247" width="23.88671875" style="1" customWidth="1"/>
    <col min="10248" max="10248" width="22.33203125" style="1" customWidth="1"/>
    <col min="10249" max="10496" width="11" style="1"/>
    <col min="10497" max="10497" width="0.88671875" style="1" customWidth="1"/>
    <col min="10498" max="10498" width="58.44140625" style="1" customWidth="1"/>
    <col min="10499" max="10499" width="21.6640625" style="1" customWidth="1"/>
    <col min="10500" max="10500" width="19.44140625" style="1" customWidth="1"/>
    <col min="10501" max="10501" width="21.44140625" style="1" customWidth="1"/>
    <col min="10502" max="10502" width="20.88671875" style="1" customWidth="1"/>
    <col min="10503" max="10503" width="23.88671875" style="1" customWidth="1"/>
    <col min="10504" max="10504" width="22.33203125" style="1" customWidth="1"/>
    <col min="10505" max="10752" width="11" style="1"/>
    <col min="10753" max="10753" width="0.88671875" style="1" customWidth="1"/>
    <col min="10754" max="10754" width="58.44140625" style="1" customWidth="1"/>
    <col min="10755" max="10755" width="21.6640625" style="1" customWidth="1"/>
    <col min="10756" max="10756" width="19.44140625" style="1" customWidth="1"/>
    <col min="10757" max="10757" width="21.44140625" style="1" customWidth="1"/>
    <col min="10758" max="10758" width="20.88671875" style="1" customWidth="1"/>
    <col min="10759" max="10759" width="23.88671875" style="1" customWidth="1"/>
    <col min="10760" max="10760" width="22.33203125" style="1" customWidth="1"/>
    <col min="10761" max="11008" width="11" style="1"/>
    <col min="11009" max="11009" width="0.88671875" style="1" customWidth="1"/>
    <col min="11010" max="11010" width="58.44140625" style="1" customWidth="1"/>
    <col min="11011" max="11011" width="21.6640625" style="1" customWidth="1"/>
    <col min="11012" max="11012" width="19.44140625" style="1" customWidth="1"/>
    <col min="11013" max="11013" width="21.44140625" style="1" customWidth="1"/>
    <col min="11014" max="11014" width="20.88671875" style="1" customWidth="1"/>
    <col min="11015" max="11015" width="23.88671875" style="1" customWidth="1"/>
    <col min="11016" max="11016" width="22.33203125" style="1" customWidth="1"/>
    <col min="11017" max="11264" width="11" style="1"/>
    <col min="11265" max="11265" width="0.88671875" style="1" customWidth="1"/>
    <col min="11266" max="11266" width="58.44140625" style="1" customWidth="1"/>
    <col min="11267" max="11267" width="21.6640625" style="1" customWidth="1"/>
    <col min="11268" max="11268" width="19.44140625" style="1" customWidth="1"/>
    <col min="11269" max="11269" width="21.44140625" style="1" customWidth="1"/>
    <col min="11270" max="11270" width="20.88671875" style="1" customWidth="1"/>
    <col min="11271" max="11271" width="23.88671875" style="1" customWidth="1"/>
    <col min="11272" max="11272" width="22.33203125" style="1" customWidth="1"/>
    <col min="11273" max="11520" width="11" style="1"/>
    <col min="11521" max="11521" width="0.88671875" style="1" customWidth="1"/>
    <col min="11522" max="11522" width="58.44140625" style="1" customWidth="1"/>
    <col min="11523" max="11523" width="21.6640625" style="1" customWidth="1"/>
    <col min="11524" max="11524" width="19.44140625" style="1" customWidth="1"/>
    <col min="11525" max="11525" width="21.44140625" style="1" customWidth="1"/>
    <col min="11526" max="11526" width="20.88671875" style="1" customWidth="1"/>
    <col min="11527" max="11527" width="23.88671875" style="1" customWidth="1"/>
    <col min="11528" max="11528" width="22.33203125" style="1" customWidth="1"/>
    <col min="11529" max="11776" width="11" style="1"/>
    <col min="11777" max="11777" width="0.88671875" style="1" customWidth="1"/>
    <col min="11778" max="11778" width="58.44140625" style="1" customWidth="1"/>
    <col min="11779" max="11779" width="21.6640625" style="1" customWidth="1"/>
    <col min="11780" max="11780" width="19.44140625" style="1" customWidth="1"/>
    <col min="11781" max="11781" width="21.44140625" style="1" customWidth="1"/>
    <col min="11782" max="11782" width="20.88671875" style="1" customWidth="1"/>
    <col min="11783" max="11783" width="23.88671875" style="1" customWidth="1"/>
    <col min="11784" max="11784" width="22.33203125" style="1" customWidth="1"/>
    <col min="11785" max="12032" width="11" style="1"/>
    <col min="12033" max="12033" width="0.88671875" style="1" customWidth="1"/>
    <col min="12034" max="12034" width="58.44140625" style="1" customWidth="1"/>
    <col min="12035" max="12035" width="21.6640625" style="1" customWidth="1"/>
    <col min="12036" max="12036" width="19.44140625" style="1" customWidth="1"/>
    <col min="12037" max="12037" width="21.44140625" style="1" customWidth="1"/>
    <col min="12038" max="12038" width="20.88671875" style="1" customWidth="1"/>
    <col min="12039" max="12039" width="23.88671875" style="1" customWidth="1"/>
    <col min="12040" max="12040" width="22.33203125" style="1" customWidth="1"/>
    <col min="12041" max="12288" width="11" style="1"/>
    <col min="12289" max="12289" width="0.88671875" style="1" customWidth="1"/>
    <col min="12290" max="12290" width="58.44140625" style="1" customWidth="1"/>
    <col min="12291" max="12291" width="21.6640625" style="1" customWidth="1"/>
    <col min="12292" max="12292" width="19.44140625" style="1" customWidth="1"/>
    <col min="12293" max="12293" width="21.44140625" style="1" customWidth="1"/>
    <col min="12294" max="12294" width="20.88671875" style="1" customWidth="1"/>
    <col min="12295" max="12295" width="23.88671875" style="1" customWidth="1"/>
    <col min="12296" max="12296" width="22.33203125" style="1" customWidth="1"/>
    <col min="12297" max="12544" width="11" style="1"/>
    <col min="12545" max="12545" width="0.88671875" style="1" customWidth="1"/>
    <col min="12546" max="12546" width="58.44140625" style="1" customWidth="1"/>
    <col min="12547" max="12547" width="21.6640625" style="1" customWidth="1"/>
    <col min="12548" max="12548" width="19.44140625" style="1" customWidth="1"/>
    <col min="12549" max="12549" width="21.44140625" style="1" customWidth="1"/>
    <col min="12550" max="12550" width="20.88671875" style="1" customWidth="1"/>
    <col min="12551" max="12551" width="23.88671875" style="1" customWidth="1"/>
    <col min="12552" max="12552" width="22.33203125" style="1" customWidth="1"/>
    <col min="12553" max="12800" width="11" style="1"/>
    <col min="12801" max="12801" width="0.88671875" style="1" customWidth="1"/>
    <col min="12802" max="12802" width="58.44140625" style="1" customWidth="1"/>
    <col min="12803" max="12803" width="21.6640625" style="1" customWidth="1"/>
    <col min="12804" max="12804" width="19.44140625" style="1" customWidth="1"/>
    <col min="12805" max="12805" width="21.44140625" style="1" customWidth="1"/>
    <col min="12806" max="12806" width="20.88671875" style="1" customWidth="1"/>
    <col min="12807" max="12807" width="23.88671875" style="1" customWidth="1"/>
    <col min="12808" max="12808" width="22.33203125" style="1" customWidth="1"/>
    <col min="12809" max="13056" width="11" style="1"/>
    <col min="13057" max="13057" width="0.88671875" style="1" customWidth="1"/>
    <col min="13058" max="13058" width="58.44140625" style="1" customWidth="1"/>
    <col min="13059" max="13059" width="21.6640625" style="1" customWidth="1"/>
    <col min="13060" max="13060" width="19.44140625" style="1" customWidth="1"/>
    <col min="13061" max="13061" width="21.44140625" style="1" customWidth="1"/>
    <col min="13062" max="13062" width="20.88671875" style="1" customWidth="1"/>
    <col min="13063" max="13063" width="23.88671875" style="1" customWidth="1"/>
    <col min="13064" max="13064" width="22.33203125" style="1" customWidth="1"/>
    <col min="13065" max="13312" width="11" style="1"/>
    <col min="13313" max="13313" width="0.88671875" style="1" customWidth="1"/>
    <col min="13314" max="13314" width="58.44140625" style="1" customWidth="1"/>
    <col min="13315" max="13315" width="21.6640625" style="1" customWidth="1"/>
    <col min="13316" max="13316" width="19.44140625" style="1" customWidth="1"/>
    <col min="13317" max="13317" width="21.44140625" style="1" customWidth="1"/>
    <col min="13318" max="13318" width="20.88671875" style="1" customWidth="1"/>
    <col min="13319" max="13319" width="23.88671875" style="1" customWidth="1"/>
    <col min="13320" max="13320" width="22.33203125" style="1" customWidth="1"/>
    <col min="13321" max="13568" width="11" style="1"/>
    <col min="13569" max="13569" width="0.88671875" style="1" customWidth="1"/>
    <col min="13570" max="13570" width="58.44140625" style="1" customWidth="1"/>
    <col min="13571" max="13571" width="21.6640625" style="1" customWidth="1"/>
    <col min="13572" max="13572" width="19.44140625" style="1" customWidth="1"/>
    <col min="13573" max="13573" width="21.44140625" style="1" customWidth="1"/>
    <col min="13574" max="13574" width="20.88671875" style="1" customWidth="1"/>
    <col min="13575" max="13575" width="23.88671875" style="1" customWidth="1"/>
    <col min="13576" max="13576" width="22.33203125" style="1" customWidth="1"/>
    <col min="13577" max="13824" width="11" style="1"/>
    <col min="13825" max="13825" width="0.88671875" style="1" customWidth="1"/>
    <col min="13826" max="13826" width="58.44140625" style="1" customWidth="1"/>
    <col min="13827" max="13827" width="21.6640625" style="1" customWidth="1"/>
    <col min="13828" max="13828" width="19.44140625" style="1" customWidth="1"/>
    <col min="13829" max="13829" width="21.44140625" style="1" customWidth="1"/>
    <col min="13830" max="13830" width="20.88671875" style="1" customWidth="1"/>
    <col min="13831" max="13831" width="23.88671875" style="1" customWidth="1"/>
    <col min="13832" max="13832" width="22.33203125" style="1" customWidth="1"/>
    <col min="13833" max="14080" width="11" style="1"/>
    <col min="14081" max="14081" width="0.88671875" style="1" customWidth="1"/>
    <col min="14082" max="14082" width="58.44140625" style="1" customWidth="1"/>
    <col min="14083" max="14083" width="21.6640625" style="1" customWidth="1"/>
    <col min="14084" max="14084" width="19.44140625" style="1" customWidth="1"/>
    <col min="14085" max="14085" width="21.44140625" style="1" customWidth="1"/>
    <col min="14086" max="14086" width="20.88671875" style="1" customWidth="1"/>
    <col min="14087" max="14087" width="23.88671875" style="1" customWidth="1"/>
    <col min="14088" max="14088" width="22.33203125" style="1" customWidth="1"/>
    <col min="14089" max="14336" width="11" style="1"/>
    <col min="14337" max="14337" width="0.88671875" style="1" customWidth="1"/>
    <col min="14338" max="14338" width="58.44140625" style="1" customWidth="1"/>
    <col min="14339" max="14339" width="21.6640625" style="1" customWidth="1"/>
    <col min="14340" max="14340" width="19.44140625" style="1" customWidth="1"/>
    <col min="14341" max="14341" width="21.44140625" style="1" customWidth="1"/>
    <col min="14342" max="14342" width="20.88671875" style="1" customWidth="1"/>
    <col min="14343" max="14343" width="23.88671875" style="1" customWidth="1"/>
    <col min="14344" max="14344" width="22.33203125" style="1" customWidth="1"/>
    <col min="14345" max="14592" width="11" style="1"/>
    <col min="14593" max="14593" width="0.88671875" style="1" customWidth="1"/>
    <col min="14594" max="14594" width="58.44140625" style="1" customWidth="1"/>
    <col min="14595" max="14595" width="21.6640625" style="1" customWidth="1"/>
    <col min="14596" max="14596" width="19.44140625" style="1" customWidth="1"/>
    <col min="14597" max="14597" width="21.44140625" style="1" customWidth="1"/>
    <col min="14598" max="14598" width="20.88671875" style="1" customWidth="1"/>
    <col min="14599" max="14599" width="23.88671875" style="1" customWidth="1"/>
    <col min="14600" max="14600" width="22.33203125" style="1" customWidth="1"/>
    <col min="14601" max="14848" width="11" style="1"/>
    <col min="14849" max="14849" width="0.88671875" style="1" customWidth="1"/>
    <col min="14850" max="14850" width="58.44140625" style="1" customWidth="1"/>
    <col min="14851" max="14851" width="21.6640625" style="1" customWidth="1"/>
    <col min="14852" max="14852" width="19.44140625" style="1" customWidth="1"/>
    <col min="14853" max="14853" width="21.44140625" style="1" customWidth="1"/>
    <col min="14854" max="14854" width="20.88671875" style="1" customWidth="1"/>
    <col min="14855" max="14855" width="23.88671875" style="1" customWidth="1"/>
    <col min="14856" max="14856" width="22.33203125" style="1" customWidth="1"/>
    <col min="14857" max="15104" width="11" style="1"/>
    <col min="15105" max="15105" width="0.88671875" style="1" customWidth="1"/>
    <col min="15106" max="15106" width="58.44140625" style="1" customWidth="1"/>
    <col min="15107" max="15107" width="21.6640625" style="1" customWidth="1"/>
    <col min="15108" max="15108" width="19.44140625" style="1" customWidth="1"/>
    <col min="15109" max="15109" width="21.44140625" style="1" customWidth="1"/>
    <col min="15110" max="15110" width="20.88671875" style="1" customWidth="1"/>
    <col min="15111" max="15111" width="23.88671875" style="1" customWidth="1"/>
    <col min="15112" max="15112" width="22.33203125" style="1" customWidth="1"/>
    <col min="15113" max="15360" width="11" style="1"/>
    <col min="15361" max="15361" width="0.88671875" style="1" customWidth="1"/>
    <col min="15362" max="15362" width="58.44140625" style="1" customWidth="1"/>
    <col min="15363" max="15363" width="21.6640625" style="1" customWidth="1"/>
    <col min="15364" max="15364" width="19.44140625" style="1" customWidth="1"/>
    <col min="15365" max="15365" width="21.44140625" style="1" customWidth="1"/>
    <col min="15366" max="15366" width="20.88671875" style="1" customWidth="1"/>
    <col min="15367" max="15367" width="23.88671875" style="1" customWidth="1"/>
    <col min="15368" max="15368" width="22.33203125" style="1" customWidth="1"/>
    <col min="15369" max="15616" width="11" style="1"/>
    <col min="15617" max="15617" width="0.88671875" style="1" customWidth="1"/>
    <col min="15618" max="15618" width="58.44140625" style="1" customWidth="1"/>
    <col min="15619" max="15619" width="21.6640625" style="1" customWidth="1"/>
    <col min="15620" max="15620" width="19.44140625" style="1" customWidth="1"/>
    <col min="15621" max="15621" width="21.44140625" style="1" customWidth="1"/>
    <col min="15622" max="15622" width="20.88671875" style="1" customWidth="1"/>
    <col min="15623" max="15623" width="23.88671875" style="1" customWidth="1"/>
    <col min="15624" max="15624" width="22.33203125" style="1" customWidth="1"/>
    <col min="15625" max="15872" width="11" style="1"/>
    <col min="15873" max="15873" width="0.88671875" style="1" customWidth="1"/>
    <col min="15874" max="15874" width="58.44140625" style="1" customWidth="1"/>
    <col min="15875" max="15875" width="21.6640625" style="1" customWidth="1"/>
    <col min="15876" max="15876" width="19.44140625" style="1" customWidth="1"/>
    <col min="15877" max="15877" width="21.44140625" style="1" customWidth="1"/>
    <col min="15878" max="15878" width="20.88671875" style="1" customWidth="1"/>
    <col min="15879" max="15879" width="23.88671875" style="1" customWidth="1"/>
    <col min="15880" max="15880" width="22.33203125" style="1" customWidth="1"/>
    <col min="15881" max="16128" width="11" style="1"/>
    <col min="16129" max="16129" width="0.88671875" style="1" customWidth="1"/>
    <col min="16130" max="16130" width="58.44140625" style="1" customWidth="1"/>
    <col min="16131" max="16131" width="21.6640625" style="1" customWidth="1"/>
    <col min="16132" max="16132" width="19.44140625" style="1" customWidth="1"/>
    <col min="16133" max="16133" width="21.44140625" style="1" customWidth="1"/>
    <col min="16134" max="16134" width="20.88671875" style="1" customWidth="1"/>
    <col min="16135" max="16135" width="23.88671875" style="1" customWidth="1"/>
    <col min="16136" max="16136" width="22.33203125" style="1" customWidth="1"/>
    <col min="16137" max="16384" width="11" style="1"/>
  </cols>
  <sheetData>
    <row r="1" spans="2:8" ht="17.7" x14ac:dyDescent="0.3">
      <c r="B1" s="339" t="s">
        <v>0</v>
      </c>
      <c r="C1" s="340"/>
      <c r="D1" s="340"/>
      <c r="E1" s="340"/>
      <c r="F1" s="340"/>
      <c r="G1" s="340"/>
      <c r="H1" s="341"/>
    </row>
    <row r="2" spans="2:8" ht="17.7" x14ac:dyDescent="0.3">
      <c r="B2" s="360" t="s">
        <v>239</v>
      </c>
      <c r="C2" s="361"/>
      <c r="D2" s="361"/>
      <c r="E2" s="361"/>
      <c r="F2" s="361"/>
      <c r="G2" s="361"/>
      <c r="H2" s="362"/>
    </row>
    <row r="3" spans="2:8" ht="17.7" x14ac:dyDescent="0.3">
      <c r="B3" s="360" t="s">
        <v>463</v>
      </c>
      <c r="C3" s="361"/>
      <c r="D3" s="361"/>
      <c r="E3" s="361"/>
      <c r="F3" s="361"/>
      <c r="G3" s="361"/>
      <c r="H3" s="362"/>
    </row>
    <row r="4" spans="2:8" ht="18.350000000000001" thickBot="1" x14ac:dyDescent="0.35">
      <c r="B4" s="363" t="s">
        <v>2</v>
      </c>
      <c r="C4" s="364"/>
      <c r="D4" s="364"/>
      <c r="E4" s="364"/>
      <c r="F4" s="364"/>
      <c r="G4" s="364"/>
      <c r="H4" s="365"/>
    </row>
    <row r="5" spans="2:8" ht="18.350000000000001" thickBot="1" x14ac:dyDescent="0.35">
      <c r="B5" s="80"/>
      <c r="C5" s="372" t="s">
        <v>240</v>
      </c>
      <c r="D5" s="373"/>
      <c r="E5" s="373"/>
      <c r="F5" s="373"/>
      <c r="G5" s="374"/>
      <c r="H5" s="370" t="s">
        <v>241</v>
      </c>
    </row>
    <row r="6" spans="2:8" ht="17.7" x14ac:dyDescent="0.3">
      <c r="B6" s="81" t="s">
        <v>216</v>
      </c>
      <c r="C6" s="370" t="s">
        <v>242</v>
      </c>
      <c r="D6" s="368" t="s">
        <v>243</v>
      </c>
      <c r="E6" s="370" t="s">
        <v>244</v>
      </c>
      <c r="F6" s="370" t="s">
        <v>199</v>
      </c>
      <c r="G6" s="370" t="s">
        <v>245</v>
      </c>
      <c r="H6" s="375"/>
    </row>
    <row r="7" spans="2:8" ht="32.25" customHeight="1" thickBot="1" x14ac:dyDescent="0.35">
      <c r="B7" s="82" t="s">
        <v>132</v>
      </c>
      <c r="C7" s="371"/>
      <c r="D7" s="369"/>
      <c r="E7" s="371"/>
      <c r="F7" s="371"/>
      <c r="G7" s="371"/>
      <c r="H7" s="371"/>
    </row>
    <row r="8" spans="2:8" ht="28.5" customHeight="1" x14ac:dyDescent="0.3">
      <c r="B8" s="83" t="s">
        <v>246</v>
      </c>
      <c r="C8" s="84"/>
      <c r="D8" s="85"/>
      <c r="E8" s="84"/>
      <c r="F8" s="85"/>
      <c r="G8" s="85"/>
      <c r="H8" s="84"/>
    </row>
    <row r="9" spans="2:8" ht="27" customHeight="1" x14ac:dyDescent="0.3">
      <c r="B9" s="86" t="s">
        <v>247</v>
      </c>
      <c r="C9" s="153">
        <v>0</v>
      </c>
      <c r="D9" s="153">
        <v>0</v>
      </c>
      <c r="E9" s="153">
        <f>C9+D9</f>
        <v>0</v>
      </c>
      <c r="F9" s="153">
        <v>0</v>
      </c>
      <c r="G9" s="153">
        <v>0</v>
      </c>
      <c r="H9" s="153">
        <f>G9-C9</f>
        <v>0</v>
      </c>
    </row>
    <row r="10" spans="2:8" ht="23.25" customHeight="1" x14ac:dyDescent="0.3">
      <c r="B10" s="86" t="s">
        <v>248</v>
      </c>
      <c r="C10" s="153">
        <v>0</v>
      </c>
      <c r="D10" s="153">
        <v>0</v>
      </c>
      <c r="E10" s="153">
        <f t="shared" ref="E10:E39" si="0">C10+D10</f>
        <v>0</v>
      </c>
      <c r="F10" s="153">
        <v>0</v>
      </c>
      <c r="G10" s="153">
        <v>0</v>
      </c>
      <c r="H10" s="153">
        <f t="shared" ref="H10:H15" si="1">G10-C10</f>
        <v>0</v>
      </c>
    </row>
    <row r="11" spans="2:8" ht="27.85" customHeight="1" x14ac:dyDescent="0.3">
      <c r="B11" s="86" t="s">
        <v>249</v>
      </c>
      <c r="C11" s="153">
        <v>0</v>
      </c>
      <c r="D11" s="153">
        <v>0</v>
      </c>
      <c r="E11" s="153">
        <f t="shared" si="0"/>
        <v>0</v>
      </c>
      <c r="F11" s="153">
        <v>0</v>
      </c>
      <c r="G11" s="153">
        <v>0</v>
      </c>
      <c r="H11" s="153">
        <f t="shared" si="1"/>
        <v>0</v>
      </c>
    </row>
    <row r="12" spans="2:8" ht="25.55" customHeight="1" x14ac:dyDescent="0.3">
      <c r="B12" s="86" t="s">
        <v>250</v>
      </c>
      <c r="C12" s="153">
        <v>0</v>
      </c>
      <c r="D12" s="153">
        <v>0</v>
      </c>
      <c r="E12" s="153">
        <f t="shared" si="0"/>
        <v>0</v>
      </c>
      <c r="F12" s="153">
        <v>0</v>
      </c>
      <c r="G12" s="153">
        <v>0</v>
      </c>
      <c r="H12" s="153">
        <f t="shared" si="1"/>
        <v>0</v>
      </c>
    </row>
    <row r="13" spans="2:8" ht="33.75" customHeight="1" x14ac:dyDescent="0.3">
      <c r="B13" s="86" t="s">
        <v>251</v>
      </c>
      <c r="C13" s="153">
        <v>0</v>
      </c>
      <c r="D13" s="153">
        <v>0</v>
      </c>
      <c r="E13" s="153">
        <f t="shared" si="0"/>
        <v>0</v>
      </c>
      <c r="F13" s="160">
        <v>7038.34</v>
      </c>
      <c r="G13" s="160">
        <v>7038.34</v>
      </c>
      <c r="H13" s="160">
        <f t="shared" si="1"/>
        <v>7038.34</v>
      </c>
    </row>
    <row r="14" spans="2:8" ht="29.95" customHeight="1" x14ac:dyDescent="0.3">
      <c r="B14" s="86" t="s">
        <v>252</v>
      </c>
      <c r="C14" s="153">
        <v>0</v>
      </c>
      <c r="D14" s="153">
        <v>0</v>
      </c>
      <c r="E14" s="153">
        <f t="shared" si="0"/>
        <v>0</v>
      </c>
      <c r="F14" s="160">
        <v>0</v>
      </c>
      <c r="G14" s="160">
        <v>0</v>
      </c>
      <c r="H14" s="160">
        <f t="shared" si="1"/>
        <v>0</v>
      </c>
    </row>
    <row r="15" spans="2:8" ht="47.3" customHeight="1" x14ac:dyDescent="0.3">
      <c r="B15" s="16" t="s">
        <v>253</v>
      </c>
      <c r="C15" s="153">
        <v>0</v>
      </c>
      <c r="D15" s="153">
        <v>0</v>
      </c>
      <c r="E15" s="153">
        <f t="shared" si="0"/>
        <v>0</v>
      </c>
      <c r="F15" s="160">
        <v>17764.38</v>
      </c>
      <c r="G15" s="160">
        <v>17764.38</v>
      </c>
      <c r="H15" s="160">
        <f t="shared" si="1"/>
        <v>17764.38</v>
      </c>
    </row>
    <row r="16" spans="2:8" ht="67.599999999999994" customHeight="1" x14ac:dyDescent="0.3">
      <c r="B16" s="16" t="s">
        <v>254</v>
      </c>
      <c r="C16" s="153">
        <f t="shared" ref="C16:H16" si="2">SUM(C17:C27)</f>
        <v>0</v>
      </c>
      <c r="D16" s="154">
        <f t="shared" si="2"/>
        <v>0</v>
      </c>
      <c r="E16" s="154">
        <f t="shared" si="2"/>
        <v>0</v>
      </c>
      <c r="F16" s="154">
        <f t="shared" si="2"/>
        <v>0</v>
      </c>
      <c r="G16" s="154">
        <f t="shared" si="2"/>
        <v>0</v>
      </c>
      <c r="H16" s="154">
        <f t="shared" si="2"/>
        <v>0</v>
      </c>
    </row>
    <row r="17" spans="2:8" ht="36.85" customHeight="1" x14ac:dyDescent="0.3">
      <c r="B17" s="86" t="s">
        <v>255</v>
      </c>
      <c r="C17" s="153">
        <v>0</v>
      </c>
      <c r="D17" s="153">
        <v>0</v>
      </c>
      <c r="E17" s="153">
        <f t="shared" si="0"/>
        <v>0</v>
      </c>
      <c r="F17" s="153">
        <v>0</v>
      </c>
      <c r="G17" s="153">
        <v>0</v>
      </c>
      <c r="H17" s="153">
        <f>G17-C17</f>
        <v>0</v>
      </c>
    </row>
    <row r="18" spans="2:8" ht="29.95" customHeight="1" x14ac:dyDescent="0.3">
      <c r="B18" s="86" t="s">
        <v>256</v>
      </c>
      <c r="C18" s="153">
        <v>0</v>
      </c>
      <c r="D18" s="153">
        <v>0</v>
      </c>
      <c r="E18" s="153">
        <f t="shared" si="0"/>
        <v>0</v>
      </c>
      <c r="F18" s="153">
        <v>0</v>
      </c>
      <c r="G18" s="153">
        <v>0</v>
      </c>
      <c r="H18" s="153">
        <f t="shared" ref="H18:H38" si="3">G18-C18</f>
        <v>0</v>
      </c>
    </row>
    <row r="19" spans="2:8" ht="33.049999999999997" customHeight="1" x14ac:dyDescent="0.3">
      <c r="B19" s="86" t="s">
        <v>257</v>
      </c>
      <c r="C19" s="153">
        <v>0</v>
      </c>
      <c r="D19" s="153">
        <v>0</v>
      </c>
      <c r="E19" s="153">
        <f t="shared" si="0"/>
        <v>0</v>
      </c>
      <c r="F19" s="153">
        <v>0</v>
      </c>
      <c r="G19" s="153">
        <v>0</v>
      </c>
      <c r="H19" s="153">
        <f t="shared" si="3"/>
        <v>0</v>
      </c>
    </row>
    <row r="20" spans="2:8" ht="30.8" customHeight="1" x14ac:dyDescent="0.3">
      <c r="B20" s="86" t="s">
        <v>258</v>
      </c>
      <c r="C20" s="153">
        <v>0</v>
      </c>
      <c r="D20" s="153">
        <v>0</v>
      </c>
      <c r="E20" s="153">
        <f t="shared" si="0"/>
        <v>0</v>
      </c>
      <c r="F20" s="153">
        <v>0</v>
      </c>
      <c r="G20" s="153">
        <v>0</v>
      </c>
      <c r="H20" s="153">
        <f t="shared" si="3"/>
        <v>0</v>
      </c>
    </row>
    <row r="21" spans="2:8" ht="41.25" customHeight="1" x14ac:dyDescent="0.3">
      <c r="B21" s="86" t="s">
        <v>259</v>
      </c>
      <c r="C21" s="153">
        <v>0</v>
      </c>
      <c r="D21" s="153">
        <v>0</v>
      </c>
      <c r="E21" s="153">
        <f t="shared" si="0"/>
        <v>0</v>
      </c>
      <c r="F21" s="153">
        <v>0</v>
      </c>
      <c r="G21" s="153">
        <v>0</v>
      </c>
      <c r="H21" s="153">
        <f t="shared" si="3"/>
        <v>0</v>
      </c>
    </row>
    <row r="22" spans="2:8" ht="54" customHeight="1" x14ac:dyDescent="0.3">
      <c r="B22" s="16" t="s">
        <v>260</v>
      </c>
      <c r="C22" s="153">
        <v>0</v>
      </c>
      <c r="D22" s="153">
        <v>0</v>
      </c>
      <c r="E22" s="153">
        <f t="shared" si="0"/>
        <v>0</v>
      </c>
      <c r="F22" s="153">
        <v>0</v>
      </c>
      <c r="G22" s="153">
        <v>0</v>
      </c>
      <c r="H22" s="153">
        <f t="shared" si="3"/>
        <v>0</v>
      </c>
    </row>
    <row r="23" spans="2:8" ht="49.6" customHeight="1" x14ac:dyDescent="0.3">
      <c r="B23" s="16" t="s">
        <v>261</v>
      </c>
      <c r="C23" s="153">
        <v>0</v>
      </c>
      <c r="D23" s="153">
        <v>0</v>
      </c>
      <c r="E23" s="153">
        <f t="shared" si="0"/>
        <v>0</v>
      </c>
      <c r="F23" s="153">
        <v>0</v>
      </c>
      <c r="G23" s="153">
        <v>0</v>
      </c>
      <c r="H23" s="153">
        <f t="shared" si="3"/>
        <v>0</v>
      </c>
    </row>
    <row r="24" spans="2:8" ht="30.8" customHeight="1" x14ac:dyDescent="0.3">
      <c r="B24" s="86" t="s">
        <v>262</v>
      </c>
      <c r="C24" s="153">
        <v>0</v>
      </c>
      <c r="D24" s="153">
        <v>0</v>
      </c>
      <c r="E24" s="153">
        <f t="shared" si="0"/>
        <v>0</v>
      </c>
      <c r="F24" s="153">
        <v>0</v>
      </c>
      <c r="G24" s="153">
        <v>0</v>
      </c>
      <c r="H24" s="153">
        <f t="shared" si="3"/>
        <v>0</v>
      </c>
    </row>
    <row r="25" spans="2:8" ht="31.6" customHeight="1" x14ac:dyDescent="0.3">
      <c r="B25" s="86" t="s">
        <v>263</v>
      </c>
      <c r="C25" s="153">
        <v>0</v>
      </c>
      <c r="D25" s="153">
        <v>0</v>
      </c>
      <c r="E25" s="153">
        <f t="shared" si="0"/>
        <v>0</v>
      </c>
      <c r="F25" s="153">
        <v>0</v>
      </c>
      <c r="G25" s="153">
        <v>0</v>
      </c>
      <c r="H25" s="153">
        <f t="shared" si="3"/>
        <v>0</v>
      </c>
    </row>
    <row r="26" spans="2:8" ht="29.95" customHeight="1" x14ac:dyDescent="0.3">
      <c r="B26" s="86" t="s">
        <v>264</v>
      </c>
      <c r="C26" s="153">
        <v>0</v>
      </c>
      <c r="D26" s="153">
        <v>0</v>
      </c>
      <c r="E26" s="153">
        <f t="shared" si="0"/>
        <v>0</v>
      </c>
      <c r="F26" s="153">
        <v>0</v>
      </c>
      <c r="G26" s="153">
        <v>0</v>
      </c>
      <c r="H26" s="153">
        <f t="shared" si="3"/>
        <v>0</v>
      </c>
    </row>
    <row r="27" spans="2:8" ht="54.85" customHeight="1" x14ac:dyDescent="0.3">
      <c r="B27" s="16" t="s">
        <v>265</v>
      </c>
      <c r="C27" s="153">
        <v>0</v>
      </c>
      <c r="D27" s="153">
        <v>0</v>
      </c>
      <c r="E27" s="153">
        <f t="shared" si="0"/>
        <v>0</v>
      </c>
      <c r="F27" s="153">
        <v>0</v>
      </c>
      <c r="G27" s="153">
        <v>0</v>
      </c>
      <c r="H27" s="153">
        <f t="shared" si="3"/>
        <v>0</v>
      </c>
    </row>
    <row r="28" spans="2:8" ht="56.3" customHeight="1" x14ac:dyDescent="0.3">
      <c r="B28" s="16" t="s">
        <v>266</v>
      </c>
      <c r="C28" s="153">
        <f t="shared" ref="C28:H28" si="4">SUM(C29:C33)</f>
        <v>0</v>
      </c>
      <c r="D28" s="153">
        <f t="shared" si="4"/>
        <v>0</v>
      </c>
      <c r="E28" s="153">
        <f t="shared" si="4"/>
        <v>0</v>
      </c>
      <c r="F28" s="153">
        <f t="shared" si="4"/>
        <v>0</v>
      </c>
      <c r="G28" s="153">
        <f t="shared" si="4"/>
        <v>0</v>
      </c>
      <c r="H28" s="153">
        <f t="shared" si="4"/>
        <v>0</v>
      </c>
    </row>
    <row r="29" spans="2:8" ht="34.549999999999997" customHeight="1" x14ac:dyDescent="0.3">
      <c r="B29" s="86" t="s">
        <v>267</v>
      </c>
      <c r="C29" s="153">
        <v>0</v>
      </c>
      <c r="D29" s="153">
        <v>0</v>
      </c>
      <c r="E29" s="153">
        <f t="shared" si="0"/>
        <v>0</v>
      </c>
      <c r="F29" s="153">
        <v>0</v>
      </c>
      <c r="G29" s="153">
        <v>0</v>
      </c>
      <c r="H29" s="153">
        <f t="shared" si="3"/>
        <v>0</v>
      </c>
    </row>
    <row r="30" spans="2:8" ht="27" customHeight="1" x14ac:dyDescent="0.3">
      <c r="B30" s="86" t="s">
        <v>268</v>
      </c>
      <c r="C30" s="153">
        <v>0</v>
      </c>
      <c r="D30" s="153">
        <v>0</v>
      </c>
      <c r="E30" s="153">
        <f t="shared" si="0"/>
        <v>0</v>
      </c>
      <c r="F30" s="153">
        <v>0</v>
      </c>
      <c r="G30" s="153">
        <v>0</v>
      </c>
      <c r="H30" s="153">
        <f t="shared" si="3"/>
        <v>0</v>
      </c>
    </row>
    <row r="31" spans="2:8" ht="27" customHeight="1" x14ac:dyDescent="0.3">
      <c r="B31" s="86" t="s">
        <v>269</v>
      </c>
      <c r="C31" s="153">
        <v>0</v>
      </c>
      <c r="D31" s="153">
        <v>0</v>
      </c>
      <c r="E31" s="153">
        <f t="shared" si="0"/>
        <v>0</v>
      </c>
      <c r="F31" s="153">
        <v>0</v>
      </c>
      <c r="G31" s="153">
        <v>0</v>
      </c>
      <c r="H31" s="153">
        <f t="shared" si="3"/>
        <v>0</v>
      </c>
    </row>
    <row r="32" spans="2:8" ht="49.6" customHeight="1" x14ac:dyDescent="0.3">
      <c r="B32" s="16" t="s">
        <v>270</v>
      </c>
      <c r="C32" s="153">
        <v>0</v>
      </c>
      <c r="D32" s="153">
        <v>0</v>
      </c>
      <c r="E32" s="153">
        <f t="shared" si="0"/>
        <v>0</v>
      </c>
      <c r="F32" s="153">
        <v>0</v>
      </c>
      <c r="G32" s="153">
        <v>0</v>
      </c>
      <c r="H32" s="153">
        <f t="shared" si="3"/>
        <v>0</v>
      </c>
    </row>
    <row r="33" spans="2:8" ht="27.85" customHeight="1" x14ac:dyDescent="0.3">
      <c r="B33" s="86" t="s">
        <v>271</v>
      </c>
      <c r="C33" s="153">
        <v>0</v>
      </c>
      <c r="D33" s="153">
        <v>0</v>
      </c>
      <c r="E33" s="153">
        <f t="shared" si="0"/>
        <v>0</v>
      </c>
      <c r="F33" s="153">
        <v>0</v>
      </c>
      <c r="G33" s="153">
        <v>0</v>
      </c>
      <c r="H33" s="153">
        <f t="shared" si="3"/>
        <v>0</v>
      </c>
    </row>
    <row r="34" spans="2:8" ht="29.95" customHeight="1" x14ac:dyDescent="0.3">
      <c r="B34" s="86" t="s">
        <v>272</v>
      </c>
      <c r="C34" s="153">
        <v>0</v>
      </c>
      <c r="D34" s="153">
        <v>0</v>
      </c>
      <c r="E34" s="153">
        <f t="shared" si="0"/>
        <v>0</v>
      </c>
      <c r="F34" s="153">
        <v>0</v>
      </c>
      <c r="G34" s="153">
        <v>0</v>
      </c>
      <c r="H34" s="153">
        <f t="shared" si="3"/>
        <v>0</v>
      </c>
    </row>
    <row r="35" spans="2:8" ht="24.05" customHeight="1" x14ac:dyDescent="0.3">
      <c r="B35" s="86" t="s">
        <v>273</v>
      </c>
      <c r="C35" s="153">
        <f t="shared" ref="C35:H35" si="5">C36</f>
        <v>0</v>
      </c>
      <c r="D35" s="153">
        <f t="shared" si="5"/>
        <v>0</v>
      </c>
      <c r="E35" s="153">
        <f t="shared" si="5"/>
        <v>0</v>
      </c>
      <c r="F35" s="153">
        <f t="shared" si="5"/>
        <v>0</v>
      </c>
      <c r="G35" s="153">
        <f t="shared" si="5"/>
        <v>0</v>
      </c>
      <c r="H35" s="153">
        <f t="shared" si="5"/>
        <v>0</v>
      </c>
    </row>
    <row r="36" spans="2:8" ht="21.8" customHeight="1" x14ac:dyDescent="0.3">
      <c r="B36" s="86" t="s">
        <v>274</v>
      </c>
      <c r="C36" s="153"/>
      <c r="D36" s="153"/>
      <c r="E36" s="153">
        <f t="shared" si="0"/>
        <v>0</v>
      </c>
      <c r="F36" s="153"/>
      <c r="G36" s="153"/>
      <c r="H36" s="153">
        <f t="shared" si="3"/>
        <v>0</v>
      </c>
    </row>
    <row r="37" spans="2:8" ht="47.95" customHeight="1" x14ac:dyDescent="0.3">
      <c r="B37" s="16" t="s">
        <v>275</v>
      </c>
      <c r="C37" s="155">
        <f t="shared" ref="C37:H37" si="6">C38+C39</f>
        <v>17443056</v>
      </c>
      <c r="D37" s="155">
        <f t="shared" si="6"/>
        <v>250000</v>
      </c>
      <c r="E37" s="155">
        <f t="shared" si="6"/>
        <v>17693056</v>
      </c>
      <c r="F37" s="155">
        <f t="shared" si="6"/>
        <v>17693056</v>
      </c>
      <c r="G37" s="155">
        <f t="shared" si="6"/>
        <v>17693056</v>
      </c>
      <c r="H37" s="155">
        <f t="shared" si="6"/>
        <v>250000</v>
      </c>
    </row>
    <row r="38" spans="2:8" ht="27.85" customHeight="1" x14ac:dyDescent="0.3">
      <c r="B38" s="86" t="s">
        <v>276</v>
      </c>
      <c r="C38" s="155">
        <v>0</v>
      </c>
      <c r="D38" s="155">
        <v>0</v>
      </c>
      <c r="E38" s="155">
        <f t="shared" si="0"/>
        <v>0</v>
      </c>
      <c r="F38" s="155">
        <v>0</v>
      </c>
      <c r="G38" s="155">
        <v>0</v>
      </c>
      <c r="H38" s="155">
        <f t="shared" si="3"/>
        <v>0</v>
      </c>
    </row>
    <row r="39" spans="2:8" ht="27.85" customHeight="1" x14ac:dyDescent="0.3">
      <c r="B39" s="86" t="s">
        <v>277</v>
      </c>
      <c r="C39" s="155">
        <v>17443056</v>
      </c>
      <c r="D39" s="155">
        <v>250000</v>
      </c>
      <c r="E39" s="155">
        <f t="shared" si="0"/>
        <v>17693056</v>
      </c>
      <c r="F39" s="156">
        <v>17693056</v>
      </c>
      <c r="G39" s="156">
        <v>17693056</v>
      </c>
      <c r="H39" s="155">
        <f>G39-C39</f>
        <v>250000</v>
      </c>
    </row>
    <row r="40" spans="2:8" ht="28.5" customHeight="1" x14ac:dyDescent="0.3">
      <c r="B40" s="86"/>
      <c r="C40" s="155"/>
      <c r="D40" s="155"/>
      <c r="E40" s="155"/>
      <c r="F40" s="155"/>
      <c r="G40" s="155"/>
      <c r="H40" s="155"/>
    </row>
    <row r="41" spans="2:8" ht="44.2" customHeight="1" x14ac:dyDescent="0.3">
      <c r="B41" s="62" t="s">
        <v>278</v>
      </c>
      <c r="C41" s="157">
        <f>C9+C10+C11+C12+C13+C14+C15+C16+C28+C34+C35+C37</f>
        <v>17443056</v>
      </c>
      <c r="D41" s="158">
        <f t="shared" ref="D41:G41" si="7">D9+D10+D11+D12+D13+D14+D15+D16+D28+D34+D35+D37</f>
        <v>250000</v>
      </c>
      <c r="E41" s="158">
        <f t="shared" si="7"/>
        <v>17693056</v>
      </c>
      <c r="F41" s="158">
        <f t="shared" si="7"/>
        <v>17717858.719999999</v>
      </c>
      <c r="G41" s="158">
        <f t="shared" si="7"/>
        <v>17717858.719999999</v>
      </c>
      <c r="H41" s="158">
        <f>H9+H10+H11+H12+H13+H14+H15+H16+H28+H34+H35+H37</f>
        <v>274802.71999999997</v>
      </c>
    </row>
    <row r="42" spans="2:8" ht="31.6" customHeight="1" x14ac:dyDescent="0.3">
      <c r="B42" s="88"/>
      <c r="C42" s="87"/>
      <c r="D42" s="89"/>
      <c r="E42" s="89"/>
      <c r="F42" s="89"/>
      <c r="G42" s="89"/>
      <c r="H42" s="89"/>
    </row>
    <row r="43" spans="2:8" ht="48.8" customHeight="1" x14ac:dyDescent="0.3">
      <c r="B43" s="62" t="s">
        <v>279</v>
      </c>
      <c r="C43" s="90"/>
      <c r="D43" s="90"/>
      <c r="E43" s="90"/>
      <c r="F43" s="90"/>
      <c r="G43" s="90"/>
      <c r="H43" s="162">
        <f>H41</f>
        <v>274802.71999999997</v>
      </c>
    </row>
    <row r="44" spans="2:8" ht="17.2" customHeight="1" x14ac:dyDescent="0.3">
      <c r="B44" s="86"/>
      <c r="C44" s="87"/>
      <c r="D44" s="87"/>
      <c r="E44" s="87"/>
      <c r="F44" s="87"/>
      <c r="G44" s="87"/>
      <c r="H44" s="87"/>
    </row>
    <row r="45" spans="2:8" ht="29.3" customHeight="1" x14ac:dyDescent="0.3">
      <c r="B45" s="83" t="s">
        <v>280</v>
      </c>
      <c r="C45" s="87"/>
      <c r="D45" s="87"/>
      <c r="E45" s="87"/>
      <c r="F45" s="87"/>
      <c r="G45" s="87"/>
      <c r="H45" s="87"/>
    </row>
    <row r="46" spans="2:8" ht="50.25" customHeight="1" x14ac:dyDescent="0.3">
      <c r="B46" s="16" t="s">
        <v>281</v>
      </c>
      <c r="C46" s="155">
        <f t="shared" ref="C46:H46" si="8">SUM(C47:C54)</f>
        <v>0</v>
      </c>
      <c r="D46" s="155">
        <f t="shared" si="8"/>
        <v>0</v>
      </c>
      <c r="E46" s="155">
        <f>SUM(E47:E54)</f>
        <v>0</v>
      </c>
      <c r="F46" s="155">
        <f>SUM(F47:F54)</f>
        <v>0</v>
      </c>
      <c r="G46" s="155">
        <f>SUM(G47:G54)</f>
        <v>0</v>
      </c>
      <c r="H46" s="155">
        <f t="shared" si="8"/>
        <v>0</v>
      </c>
    </row>
    <row r="47" spans="2:8" ht="45" customHeight="1" x14ac:dyDescent="0.3">
      <c r="B47" s="16" t="s">
        <v>282</v>
      </c>
      <c r="C47" s="155">
        <f t="shared" ref="C47:D47" si="9">SUM(C48:C55)</f>
        <v>0</v>
      </c>
      <c r="D47" s="155">
        <f t="shared" si="9"/>
        <v>0</v>
      </c>
      <c r="E47" s="155">
        <f t="shared" ref="E47:E64" si="10">C47+D47</f>
        <v>0</v>
      </c>
      <c r="F47" s="155">
        <f t="shared" ref="F47:G47" si="11">SUM(F48:F55)</f>
        <v>0</v>
      </c>
      <c r="G47" s="155">
        <f t="shared" si="11"/>
        <v>0</v>
      </c>
      <c r="H47" s="155">
        <f t="shared" ref="H47:H64" si="12">G47-C47</f>
        <v>0</v>
      </c>
    </row>
    <row r="48" spans="2:8" ht="45.85" customHeight="1" x14ac:dyDescent="0.3">
      <c r="B48" s="16" t="s">
        <v>283</v>
      </c>
      <c r="C48" s="155">
        <f t="shared" ref="C48:D48" si="13">SUM(C49:C56)</f>
        <v>0</v>
      </c>
      <c r="D48" s="155">
        <f t="shared" si="13"/>
        <v>0</v>
      </c>
      <c r="E48" s="155">
        <f t="shared" si="10"/>
        <v>0</v>
      </c>
      <c r="F48" s="155">
        <f t="shared" ref="F48:G48" si="14">SUM(F49:F56)</f>
        <v>0</v>
      </c>
      <c r="G48" s="155">
        <f t="shared" si="14"/>
        <v>0</v>
      </c>
      <c r="H48" s="155">
        <f t="shared" si="12"/>
        <v>0</v>
      </c>
    </row>
    <row r="49" spans="2:8" ht="42.75" customHeight="1" x14ac:dyDescent="0.3">
      <c r="B49" s="16" t="s">
        <v>284</v>
      </c>
      <c r="C49" s="155">
        <f t="shared" ref="C49:D49" si="15">SUM(C50:C57)</f>
        <v>0</v>
      </c>
      <c r="D49" s="155">
        <f t="shared" si="15"/>
        <v>0</v>
      </c>
      <c r="E49" s="155">
        <f t="shared" si="10"/>
        <v>0</v>
      </c>
      <c r="F49" s="155">
        <f t="shared" ref="F49:G49" si="16">SUM(F50:F57)</f>
        <v>0</v>
      </c>
      <c r="G49" s="155">
        <f t="shared" si="16"/>
        <v>0</v>
      </c>
      <c r="H49" s="155">
        <f t="shared" si="12"/>
        <v>0</v>
      </c>
    </row>
    <row r="50" spans="2:8" ht="79.55" customHeight="1" x14ac:dyDescent="0.3">
      <c r="B50" s="16" t="s">
        <v>285</v>
      </c>
      <c r="C50" s="155">
        <f t="shared" ref="C50:D50" si="17">SUM(C51:C58)</f>
        <v>0</v>
      </c>
      <c r="D50" s="155">
        <f t="shared" si="17"/>
        <v>0</v>
      </c>
      <c r="E50" s="155">
        <f t="shared" si="10"/>
        <v>0</v>
      </c>
      <c r="F50" s="155">
        <f t="shared" ref="F50:G50" si="18">SUM(F51:F58)</f>
        <v>0</v>
      </c>
      <c r="G50" s="155">
        <f t="shared" si="18"/>
        <v>0</v>
      </c>
      <c r="H50" s="155">
        <f t="shared" si="12"/>
        <v>0</v>
      </c>
    </row>
    <row r="51" spans="2:8" ht="31.6" customHeight="1" x14ac:dyDescent="0.3">
      <c r="B51" s="16" t="s">
        <v>286</v>
      </c>
      <c r="C51" s="155">
        <f t="shared" ref="C51:D51" si="19">SUM(C52:C59)</f>
        <v>0</v>
      </c>
      <c r="D51" s="155">
        <f t="shared" si="19"/>
        <v>0</v>
      </c>
      <c r="E51" s="155">
        <f t="shared" si="10"/>
        <v>0</v>
      </c>
      <c r="F51" s="155">
        <f t="shared" ref="F51:G51" si="20">SUM(F52:F59)</f>
        <v>0</v>
      </c>
      <c r="G51" s="155">
        <f t="shared" si="20"/>
        <v>0</v>
      </c>
      <c r="H51" s="155">
        <f t="shared" si="12"/>
        <v>0</v>
      </c>
    </row>
    <row r="52" spans="2:8" ht="44.2" customHeight="1" x14ac:dyDescent="0.3">
      <c r="B52" s="16" t="s">
        <v>287</v>
      </c>
      <c r="C52" s="155">
        <f t="shared" ref="C52:D52" si="21">SUM(C53:C60)</f>
        <v>0</v>
      </c>
      <c r="D52" s="155">
        <f t="shared" si="21"/>
        <v>0</v>
      </c>
      <c r="E52" s="155">
        <f t="shared" si="10"/>
        <v>0</v>
      </c>
      <c r="F52" s="155">
        <f t="shared" ref="F52:G52" si="22">SUM(F53:F60)</f>
        <v>0</v>
      </c>
      <c r="G52" s="155">
        <f t="shared" si="22"/>
        <v>0</v>
      </c>
      <c r="H52" s="155">
        <f t="shared" si="12"/>
        <v>0</v>
      </c>
    </row>
    <row r="53" spans="2:8" ht="50.25" customHeight="1" x14ac:dyDescent="0.3">
      <c r="B53" s="16" t="s">
        <v>288</v>
      </c>
      <c r="C53" s="155">
        <f t="shared" ref="C53:D53" si="23">SUM(C54:C61)</f>
        <v>0</v>
      </c>
      <c r="D53" s="155">
        <f t="shared" si="23"/>
        <v>0</v>
      </c>
      <c r="E53" s="155">
        <f t="shared" si="10"/>
        <v>0</v>
      </c>
      <c r="F53" s="155">
        <f t="shared" ref="F53:G53" si="24">SUM(F54:F61)</f>
        <v>0</v>
      </c>
      <c r="G53" s="155">
        <f t="shared" si="24"/>
        <v>0</v>
      </c>
      <c r="H53" s="155">
        <f t="shared" si="12"/>
        <v>0</v>
      </c>
    </row>
    <row r="54" spans="2:8" ht="54" customHeight="1" x14ac:dyDescent="0.3">
      <c r="B54" s="16" t="s">
        <v>289</v>
      </c>
      <c r="C54" s="155">
        <f t="shared" ref="C54:D54" si="25">SUM(C55:C62)</f>
        <v>0</v>
      </c>
      <c r="D54" s="155">
        <f t="shared" si="25"/>
        <v>0</v>
      </c>
      <c r="E54" s="155">
        <f t="shared" si="10"/>
        <v>0</v>
      </c>
      <c r="F54" s="155">
        <f t="shared" ref="F54:G54" si="26">SUM(F55:F62)</f>
        <v>0</v>
      </c>
      <c r="G54" s="155">
        <f t="shared" si="26"/>
        <v>0</v>
      </c>
      <c r="H54" s="155">
        <f t="shared" si="12"/>
        <v>0</v>
      </c>
    </row>
    <row r="55" spans="2:8" ht="24.75" customHeight="1" x14ac:dyDescent="0.3">
      <c r="B55" s="16" t="s">
        <v>290</v>
      </c>
      <c r="C55" s="155">
        <f>SUM(C56:C59)</f>
        <v>0</v>
      </c>
      <c r="D55" s="155">
        <f>SUM(D56:D59)</f>
        <v>0</v>
      </c>
      <c r="E55" s="155">
        <f t="shared" ref="E55:H55" si="27">SUM(E56:E59)</f>
        <v>0</v>
      </c>
      <c r="F55" s="155">
        <f>SUM(F56:F59)</f>
        <v>0</v>
      </c>
      <c r="G55" s="155">
        <f>SUM(G56:G59)</f>
        <v>0</v>
      </c>
      <c r="H55" s="155">
        <f t="shared" si="27"/>
        <v>0</v>
      </c>
    </row>
    <row r="56" spans="2:8" ht="36" customHeight="1" x14ac:dyDescent="0.3">
      <c r="B56" s="16" t="s">
        <v>291</v>
      </c>
      <c r="C56" s="155">
        <v>0</v>
      </c>
      <c r="D56" s="155">
        <v>0</v>
      </c>
      <c r="E56" s="155">
        <f t="shared" si="10"/>
        <v>0</v>
      </c>
      <c r="F56" s="155">
        <v>0</v>
      </c>
      <c r="G56" s="155">
        <v>0</v>
      </c>
      <c r="H56" s="155">
        <f t="shared" si="12"/>
        <v>0</v>
      </c>
    </row>
    <row r="57" spans="2:8" ht="34.549999999999997" customHeight="1" x14ac:dyDescent="0.3">
      <c r="B57" s="16" t="s">
        <v>292</v>
      </c>
      <c r="C57" s="155">
        <v>0</v>
      </c>
      <c r="D57" s="155">
        <v>0</v>
      </c>
      <c r="E57" s="155">
        <f t="shared" si="10"/>
        <v>0</v>
      </c>
      <c r="F57" s="155">
        <v>0</v>
      </c>
      <c r="G57" s="155">
        <v>0</v>
      </c>
      <c r="H57" s="155">
        <f t="shared" si="12"/>
        <v>0</v>
      </c>
    </row>
    <row r="58" spans="2:8" ht="33.049999999999997" customHeight="1" x14ac:dyDescent="0.3">
      <c r="B58" s="16" t="s">
        <v>293</v>
      </c>
      <c r="C58" s="155">
        <v>0</v>
      </c>
      <c r="D58" s="155">
        <v>0</v>
      </c>
      <c r="E58" s="155">
        <f t="shared" si="10"/>
        <v>0</v>
      </c>
      <c r="F58" s="155">
        <v>0</v>
      </c>
      <c r="G58" s="155">
        <v>0</v>
      </c>
      <c r="H58" s="155">
        <f t="shared" si="12"/>
        <v>0</v>
      </c>
    </row>
    <row r="59" spans="2:8" ht="33.049999999999997" customHeight="1" x14ac:dyDescent="0.3">
      <c r="B59" s="16" t="s">
        <v>294</v>
      </c>
      <c r="C59" s="155">
        <v>0</v>
      </c>
      <c r="D59" s="155">
        <v>0</v>
      </c>
      <c r="E59" s="155">
        <f t="shared" si="10"/>
        <v>0</v>
      </c>
      <c r="F59" s="155">
        <v>0</v>
      </c>
      <c r="G59" s="155">
        <v>0</v>
      </c>
      <c r="H59" s="155">
        <f t="shared" si="12"/>
        <v>0</v>
      </c>
    </row>
    <row r="60" spans="2:8" ht="48.8" customHeight="1" x14ac:dyDescent="0.3">
      <c r="B60" s="16" t="s">
        <v>295</v>
      </c>
      <c r="C60" s="155">
        <f t="shared" ref="C60:H60" si="28">C61+C62</f>
        <v>0</v>
      </c>
      <c r="D60" s="155">
        <f t="shared" si="28"/>
        <v>0</v>
      </c>
      <c r="E60" s="155">
        <f t="shared" si="28"/>
        <v>0</v>
      </c>
      <c r="F60" s="155">
        <f t="shared" si="28"/>
        <v>0</v>
      </c>
      <c r="G60" s="155">
        <f t="shared" si="28"/>
        <v>0</v>
      </c>
      <c r="H60" s="155">
        <f t="shared" si="28"/>
        <v>0</v>
      </c>
    </row>
    <row r="61" spans="2:8" ht="45" customHeight="1" x14ac:dyDescent="0.3">
      <c r="B61" s="16" t="s">
        <v>296</v>
      </c>
      <c r="C61" s="155">
        <v>0</v>
      </c>
      <c r="D61" s="155">
        <v>0</v>
      </c>
      <c r="E61" s="155">
        <f t="shared" si="10"/>
        <v>0</v>
      </c>
      <c r="F61" s="155">
        <v>0</v>
      </c>
      <c r="G61" s="155">
        <v>0</v>
      </c>
      <c r="H61" s="155">
        <f t="shared" si="12"/>
        <v>0</v>
      </c>
    </row>
    <row r="62" spans="2:8" ht="30.8" customHeight="1" x14ac:dyDescent="0.3">
      <c r="B62" s="16" t="s">
        <v>297</v>
      </c>
      <c r="C62" s="155">
        <v>0</v>
      </c>
      <c r="D62" s="155">
        <v>0</v>
      </c>
      <c r="E62" s="155">
        <f t="shared" si="10"/>
        <v>0</v>
      </c>
      <c r="F62" s="155">
        <v>0</v>
      </c>
      <c r="G62" s="155">
        <v>0</v>
      </c>
      <c r="H62" s="155">
        <f t="shared" si="12"/>
        <v>0</v>
      </c>
    </row>
    <row r="63" spans="2:8" ht="60.05" customHeight="1" x14ac:dyDescent="0.3">
      <c r="B63" s="16" t="s">
        <v>298</v>
      </c>
      <c r="C63" s="155">
        <v>72034609</v>
      </c>
      <c r="D63" s="155">
        <v>318657.34000000003</v>
      </c>
      <c r="E63" s="155">
        <f t="shared" si="10"/>
        <v>72353266.340000004</v>
      </c>
      <c r="F63" s="155">
        <v>72353266.340000004</v>
      </c>
      <c r="G63" s="155">
        <v>72353266.340000004</v>
      </c>
      <c r="H63" s="155">
        <f t="shared" si="12"/>
        <v>318657.34000000358</v>
      </c>
    </row>
    <row r="64" spans="2:8" ht="36" customHeight="1" x14ac:dyDescent="0.3">
      <c r="B64" s="161" t="s">
        <v>299</v>
      </c>
      <c r="C64" s="153">
        <v>0</v>
      </c>
      <c r="D64" s="153">
        <v>0</v>
      </c>
      <c r="E64" s="153">
        <f t="shared" si="10"/>
        <v>0</v>
      </c>
      <c r="F64" s="153">
        <v>0</v>
      </c>
      <c r="G64" s="153">
        <v>0</v>
      </c>
      <c r="H64" s="153">
        <f t="shared" si="12"/>
        <v>0</v>
      </c>
    </row>
    <row r="65" spans="2:8" ht="18" customHeight="1" x14ac:dyDescent="0.3">
      <c r="B65" s="16"/>
      <c r="C65" s="87"/>
      <c r="D65" s="87"/>
      <c r="E65" s="87"/>
      <c r="F65" s="87"/>
      <c r="G65" s="87"/>
      <c r="H65" s="87"/>
    </row>
    <row r="66" spans="2:8" ht="45.85" customHeight="1" x14ac:dyDescent="0.3">
      <c r="B66" s="62" t="s">
        <v>300</v>
      </c>
      <c r="C66" s="157">
        <f t="shared" ref="C66:H66" si="29">C46+C55+C60+C63+C64</f>
        <v>72034609</v>
      </c>
      <c r="D66" s="157">
        <f t="shared" si="29"/>
        <v>318657.34000000003</v>
      </c>
      <c r="E66" s="157">
        <f t="shared" si="29"/>
        <v>72353266.340000004</v>
      </c>
      <c r="F66" s="157">
        <f t="shared" si="29"/>
        <v>72353266.340000004</v>
      </c>
      <c r="G66" s="157">
        <f t="shared" si="29"/>
        <v>72353266.340000004</v>
      </c>
      <c r="H66" s="157">
        <f t="shared" si="29"/>
        <v>318657.34000000358</v>
      </c>
    </row>
    <row r="67" spans="2:8" ht="18.850000000000001" customHeight="1" x14ac:dyDescent="0.3">
      <c r="B67" s="16"/>
      <c r="C67" s="155"/>
      <c r="D67" s="155"/>
      <c r="E67" s="155"/>
      <c r="F67" s="155"/>
      <c r="G67" s="155"/>
      <c r="H67" s="155"/>
    </row>
    <row r="68" spans="2:8" ht="44.2" customHeight="1" x14ac:dyDescent="0.3">
      <c r="B68" s="62" t="s">
        <v>301</v>
      </c>
      <c r="C68" s="157">
        <f t="shared" ref="C68:H68" si="30">C69</f>
        <v>0</v>
      </c>
      <c r="D68" s="157">
        <f t="shared" si="30"/>
        <v>0</v>
      </c>
      <c r="E68" s="157">
        <f t="shared" si="30"/>
        <v>0</v>
      </c>
      <c r="F68" s="157">
        <f t="shared" si="30"/>
        <v>0</v>
      </c>
      <c r="G68" s="157">
        <f t="shared" si="30"/>
        <v>0</v>
      </c>
      <c r="H68" s="157">
        <f t="shared" si="30"/>
        <v>0</v>
      </c>
    </row>
    <row r="69" spans="2:8" ht="31.6" customHeight="1" x14ac:dyDescent="0.3">
      <c r="B69" s="16" t="s">
        <v>302</v>
      </c>
      <c r="C69" s="155">
        <v>0</v>
      </c>
      <c r="D69" s="155">
        <v>0</v>
      </c>
      <c r="E69" s="155">
        <f>C69+D69</f>
        <v>0</v>
      </c>
      <c r="F69" s="155">
        <v>0</v>
      </c>
      <c r="G69" s="155">
        <v>0</v>
      </c>
      <c r="H69" s="155">
        <f>G69-C69</f>
        <v>0</v>
      </c>
    </row>
    <row r="70" spans="2:8" ht="17.2" customHeight="1" x14ac:dyDescent="0.3">
      <c r="B70" s="16"/>
      <c r="C70" s="155"/>
      <c r="D70" s="155"/>
      <c r="E70" s="155"/>
      <c r="F70" s="155"/>
      <c r="G70" s="155"/>
      <c r="H70" s="155"/>
    </row>
    <row r="71" spans="2:8" ht="27" customHeight="1" x14ac:dyDescent="0.3">
      <c r="B71" s="62" t="s">
        <v>303</v>
      </c>
      <c r="C71" s="157">
        <f t="shared" ref="C71:H71" si="31">C41+C66+C68</f>
        <v>89477665</v>
      </c>
      <c r="D71" s="157">
        <f t="shared" si="31"/>
        <v>568657.34000000008</v>
      </c>
      <c r="E71" s="157">
        <f t="shared" si="31"/>
        <v>90046322.340000004</v>
      </c>
      <c r="F71" s="157">
        <f t="shared" si="31"/>
        <v>90071125.060000002</v>
      </c>
      <c r="G71" s="157">
        <f t="shared" si="31"/>
        <v>90071125.060000002</v>
      </c>
      <c r="H71" s="157">
        <f t="shared" si="31"/>
        <v>593460.06000000355</v>
      </c>
    </row>
    <row r="72" spans="2:8" ht="20.3" customHeight="1" x14ac:dyDescent="0.3">
      <c r="B72" s="16"/>
      <c r="C72" s="155"/>
      <c r="D72" s="155"/>
      <c r="E72" s="155"/>
      <c r="F72" s="155"/>
      <c r="G72" s="155"/>
      <c r="H72" s="155"/>
    </row>
    <row r="73" spans="2:8" ht="22.6" customHeight="1" x14ac:dyDescent="0.3">
      <c r="B73" s="62" t="s">
        <v>304</v>
      </c>
      <c r="C73" s="155"/>
      <c r="D73" s="155"/>
      <c r="E73" s="155"/>
      <c r="F73" s="155"/>
      <c r="G73" s="155"/>
      <c r="H73" s="155"/>
    </row>
    <row r="74" spans="2:8" ht="61.55" customHeight="1" x14ac:dyDescent="0.3">
      <c r="B74" s="16" t="s">
        <v>305</v>
      </c>
      <c r="C74" s="155">
        <v>0</v>
      </c>
      <c r="D74" s="155">
        <v>0</v>
      </c>
      <c r="E74" s="155">
        <f>C74+D74</f>
        <v>0</v>
      </c>
      <c r="F74" s="155">
        <v>0</v>
      </c>
      <c r="G74" s="155">
        <v>0</v>
      </c>
      <c r="H74" s="155">
        <f>G74-C74</f>
        <v>0</v>
      </c>
    </row>
    <row r="75" spans="2:8" ht="65.95" customHeight="1" x14ac:dyDescent="0.3">
      <c r="B75" s="16" t="s">
        <v>306</v>
      </c>
      <c r="C75" s="155">
        <v>0</v>
      </c>
      <c r="D75" s="155">
        <v>0</v>
      </c>
      <c r="E75" s="155">
        <f>C75+D75</f>
        <v>0</v>
      </c>
      <c r="F75" s="155">
        <v>0</v>
      </c>
      <c r="G75" s="155">
        <v>0</v>
      </c>
      <c r="H75" s="155">
        <f>G75-C75</f>
        <v>0</v>
      </c>
    </row>
    <row r="76" spans="2:8" ht="48.8" customHeight="1" thickBot="1" x14ac:dyDescent="0.35">
      <c r="B76" s="91" t="s">
        <v>307</v>
      </c>
      <c r="C76" s="159">
        <f>SUM(C74:C75)</f>
        <v>0</v>
      </c>
      <c r="D76" s="159">
        <f t="shared" ref="D76:H76" si="32">SUM(D74:D75)</f>
        <v>0</v>
      </c>
      <c r="E76" s="159">
        <f t="shared" si="32"/>
        <v>0</v>
      </c>
      <c r="F76" s="159">
        <f t="shared" si="32"/>
        <v>0</v>
      </c>
      <c r="G76" s="159">
        <f t="shared" si="32"/>
        <v>0</v>
      </c>
      <c r="H76" s="159">
        <f t="shared" si="32"/>
        <v>0</v>
      </c>
    </row>
    <row r="77" spans="2:8" ht="21.8" customHeight="1" x14ac:dyDescent="0.3">
      <c r="B77" s="92"/>
      <c r="C77" s="93"/>
      <c r="D77" s="94"/>
      <c r="E77" s="93"/>
      <c r="F77" s="94"/>
      <c r="G77" s="94"/>
      <c r="H77" s="93"/>
    </row>
  </sheetData>
  <mergeCells count="11">
    <mergeCell ref="G6:G7"/>
    <mergeCell ref="B1:H1"/>
    <mergeCell ref="B2:H2"/>
    <mergeCell ref="B3:H3"/>
    <mergeCell ref="B4:H4"/>
    <mergeCell ref="C5:G5"/>
    <mergeCell ref="H5:H7"/>
    <mergeCell ref="C6:C7"/>
    <mergeCell ref="D6:D7"/>
    <mergeCell ref="E6:E7"/>
    <mergeCell ref="F6:F7"/>
  </mergeCells>
  <pageMargins left="0.24" right="0" top="0.41" bottom="0" header="0.42" footer="0.31496062992125984"/>
  <pageSetup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4"/>
  <sheetViews>
    <sheetView topLeftCell="A124" workbookViewId="0">
      <selection activeCell="D159" sqref="D159:I159"/>
    </sheetView>
  </sheetViews>
  <sheetFormatPr baseColWidth="10" defaultColWidth="11" defaultRowHeight="14.4" x14ac:dyDescent="0.3"/>
  <cols>
    <col min="1" max="1" width="1.5546875" style="1" customWidth="1"/>
    <col min="2" max="2" width="11" style="1"/>
    <col min="3" max="3" width="46" style="1" customWidth="1"/>
    <col min="4" max="4" width="21.5546875" style="1" customWidth="1"/>
    <col min="5" max="5" width="21.44140625" style="1" customWidth="1"/>
    <col min="6" max="6" width="21" style="1" customWidth="1"/>
    <col min="7" max="7" width="21" style="1" bestFit="1" customWidth="1"/>
    <col min="8" max="8" width="20.88671875" style="1" customWidth="1"/>
    <col min="9" max="9" width="22" style="1" customWidth="1"/>
    <col min="10" max="256" width="11" style="1"/>
    <col min="257" max="257" width="1.5546875" style="1" customWidth="1"/>
    <col min="258" max="258" width="11" style="1"/>
    <col min="259" max="259" width="46" style="1" customWidth="1"/>
    <col min="260" max="260" width="21.5546875" style="1" customWidth="1"/>
    <col min="261" max="261" width="21.44140625" style="1" customWidth="1"/>
    <col min="262" max="262" width="21" style="1" customWidth="1"/>
    <col min="263" max="263" width="21" style="1" bestFit="1" customWidth="1"/>
    <col min="264" max="264" width="20.88671875" style="1" customWidth="1"/>
    <col min="265" max="265" width="22" style="1" customWidth="1"/>
    <col min="266" max="512" width="11" style="1"/>
    <col min="513" max="513" width="1.5546875" style="1" customWidth="1"/>
    <col min="514" max="514" width="11" style="1"/>
    <col min="515" max="515" width="46" style="1" customWidth="1"/>
    <col min="516" max="516" width="21.5546875" style="1" customWidth="1"/>
    <col min="517" max="517" width="21.44140625" style="1" customWidth="1"/>
    <col min="518" max="518" width="21" style="1" customWidth="1"/>
    <col min="519" max="519" width="21" style="1" bestFit="1" customWidth="1"/>
    <col min="520" max="520" width="20.88671875" style="1" customWidth="1"/>
    <col min="521" max="521" width="22" style="1" customWidth="1"/>
    <col min="522" max="768" width="11" style="1"/>
    <col min="769" max="769" width="1.5546875" style="1" customWidth="1"/>
    <col min="770" max="770" width="11" style="1"/>
    <col min="771" max="771" width="46" style="1" customWidth="1"/>
    <col min="772" max="772" width="21.5546875" style="1" customWidth="1"/>
    <col min="773" max="773" width="21.44140625" style="1" customWidth="1"/>
    <col min="774" max="774" width="21" style="1" customWidth="1"/>
    <col min="775" max="775" width="21" style="1" bestFit="1" customWidth="1"/>
    <col min="776" max="776" width="20.88671875" style="1" customWidth="1"/>
    <col min="777" max="777" width="22" style="1" customWidth="1"/>
    <col min="778" max="1024" width="11" style="1"/>
    <col min="1025" max="1025" width="1.5546875" style="1" customWidth="1"/>
    <col min="1026" max="1026" width="11" style="1"/>
    <col min="1027" max="1027" width="46" style="1" customWidth="1"/>
    <col min="1028" max="1028" width="21.5546875" style="1" customWidth="1"/>
    <col min="1029" max="1029" width="21.44140625" style="1" customWidth="1"/>
    <col min="1030" max="1030" width="21" style="1" customWidth="1"/>
    <col min="1031" max="1031" width="21" style="1" bestFit="1" customWidth="1"/>
    <col min="1032" max="1032" width="20.88671875" style="1" customWidth="1"/>
    <col min="1033" max="1033" width="22" style="1" customWidth="1"/>
    <col min="1034" max="1280" width="11" style="1"/>
    <col min="1281" max="1281" width="1.5546875" style="1" customWidth="1"/>
    <col min="1282" max="1282" width="11" style="1"/>
    <col min="1283" max="1283" width="46" style="1" customWidth="1"/>
    <col min="1284" max="1284" width="21.5546875" style="1" customWidth="1"/>
    <col min="1285" max="1285" width="21.44140625" style="1" customWidth="1"/>
    <col min="1286" max="1286" width="21" style="1" customWidth="1"/>
    <col min="1287" max="1287" width="21" style="1" bestFit="1" customWidth="1"/>
    <col min="1288" max="1288" width="20.88671875" style="1" customWidth="1"/>
    <col min="1289" max="1289" width="22" style="1" customWidth="1"/>
    <col min="1290" max="1536" width="11" style="1"/>
    <col min="1537" max="1537" width="1.5546875" style="1" customWidth="1"/>
    <col min="1538" max="1538" width="11" style="1"/>
    <col min="1539" max="1539" width="46" style="1" customWidth="1"/>
    <col min="1540" max="1540" width="21.5546875" style="1" customWidth="1"/>
    <col min="1541" max="1541" width="21.44140625" style="1" customWidth="1"/>
    <col min="1542" max="1542" width="21" style="1" customWidth="1"/>
    <col min="1543" max="1543" width="21" style="1" bestFit="1" customWidth="1"/>
    <col min="1544" max="1544" width="20.88671875" style="1" customWidth="1"/>
    <col min="1545" max="1545" width="22" style="1" customWidth="1"/>
    <col min="1546" max="1792" width="11" style="1"/>
    <col min="1793" max="1793" width="1.5546875" style="1" customWidth="1"/>
    <col min="1794" max="1794" width="11" style="1"/>
    <col min="1795" max="1795" width="46" style="1" customWidth="1"/>
    <col min="1796" max="1796" width="21.5546875" style="1" customWidth="1"/>
    <col min="1797" max="1797" width="21.44140625" style="1" customWidth="1"/>
    <col min="1798" max="1798" width="21" style="1" customWidth="1"/>
    <col min="1799" max="1799" width="21" style="1" bestFit="1" customWidth="1"/>
    <col min="1800" max="1800" width="20.88671875" style="1" customWidth="1"/>
    <col min="1801" max="1801" width="22" style="1" customWidth="1"/>
    <col min="1802" max="2048" width="11" style="1"/>
    <col min="2049" max="2049" width="1.5546875" style="1" customWidth="1"/>
    <col min="2050" max="2050" width="11" style="1"/>
    <col min="2051" max="2051" width="46" style="1" customWidth="1"/>
    <col min="2052" max="2052" width="21.5546875" style="1" customWidth="1"/>
    <col min="2053" max="2053" width="21.44140625" style="1" customWidth="1"/>
    <col min="2054" max="2054" width="21" style="1" customWidth="1"/>
    <col min="2055" max="2055" width="21" style="1" bestFit="1" customWidth="1"/>
    <col min="2056" max="2056" width="20.88671875" style="1" customWidth="1"/>
    <col min="2057" max="2057" width="22" style="1" customWidth="1"/>
    <col min="2058" max="2304" width="11" style="1"/>
    <col min="2305" max="2305" width="1.5546875" style="1" customWidth="1"/>
    <col min="2306" max="2306" width="11" style="1"/>
    <col min="2307" max="2307" width="46" style="1" customWidth="1"/>
    <col min="2308" max="2308" width="21.5546875" style="1" customWidth="1"/>
    <col min="2309" max="2309" width="21.44140625" style="1" customWidth="1"/>
    <col min="2310" max="2310" width="21" style="1" customWidth="1"/>
    <col min="2311" max="2311" width="21" style="1" bestFit="1" customWidth="1"/>
    <col min="2312" max="2312" width="20.88671875" style="1" customWidth="1"/>
    <col min="2313" max="2313" width="22" style="1" customWidth="1"/>
    <col min="2314" max="2560" width="11" style="1"/>
    <col min="2561" max="2561" width="1.5546875" style="1" customWidth="1"/>
    <col min="2562" max="2562" width="11" style="1"/>
    <col min="2563" max="2563" width="46" style="1" customWidth="1"/>
    <col min="2564" max="2564" width="21.5546875" style="1" customWidth="1"/>
    <col min="2565" max="2565" width="21.44140625" style="1" customWidth="1"/>
    <col min="2566" max="2566" width="21" style="1" customWidth="1"/>
    <col min="2567" max="2567" width="21" style="1" bestFit="1" customWidth="1"/>
    <col min="2568" max="2568" width="20.88671875" style="1" customWidth="1"/>
    <col min="2569" max="2569" width="22" style="1" customWidth="1"/>
    <col min="2570" max="2816" width="11" style="1"/>
    <col min="2817" max="2817" width="1.5546875" style="1" customWidth="1"/>
    <col min="2818" max="2818" width="11" style="1"/>
    <col min="2819" max="2819" width="46" style="1" customWidth="1"/>
    <col min="2820" max="2820" width="21.5546875" style="1" customWidth="1"/>
    <col min="2821" max="2821" width="21.44140625" style="1" customWidth="1"/>
    <col min="2822" max="2822" width="21" style="1" customWidth="1"/>
    <col min="2823" max="2823" width="21" style="1" bestFit="1" customWidth="1"/>
    <col min="2824" max="2824" width="20.88671875" style="1" customWidth="1"/>
    <col min="2825" max="2825" width="22" style="1" customWidth="1"/>
    <col min="2826" max="3072" width="11" style="1"/>
    <col min="3073" max="3073" width="1.5546875" style="1" customWidth="1"/>
    <col min="3074" max="3074" width="11" style="1"/>
    <col min="3075" max="3075" width="46" style="1" customWidth="1"/>
    <col min="3076" max="3076" width="21.5546875" style="1" customWidth="1"/>
    <col min="3077" max="3077" width="21.44140625" style="1" customWidth="1"/>
    <col min="3078" max="3078" width="21" style="1" customWidth="1"/>
    <col min="3079" max="3079" width="21" style="1" bestFit="1" customWidth="1"/>
    <col min="3080" max="3080" width="20.88671875" style="1" customWidth="1"/>
    <col min="3081" max="3081" width="22" style="1" customWidth="1"/>
    <col min="3082" max="3328" width="11" style="1"/>
    <col min="3329" max="3329" width="1.5546875" style="1" customWidth="1"/>
    <col min="3330" max="3330" width="11" style="1"/>
    <col min="3331" max="3331" width="46" style="1" customWidth="1"/>
    <col min="3332" max="3332" width="21.5546875" style="1" customWidth="1"/>
    <col min="3333" max="3333" width="21.44140625" style="1" customWidth="1"/>
    <col min="3334" max="3334" width="21" style="1" customWidth="1"/>
    <col min="3335" max="3335" width="21" style="1" bestFit="1" customWidth="1"/>
    <col min="3336" max="3336" width="20.88671875" style="1" customWidth="1"/>
    <col min="3337" max="3337" width="22" style="1" customWidth="1"/>
    <col min="3338" max="3584" width="11" style="1"/>
    <col min="3585" max="3585" width="1.5546875" style="1" customWidth="1"/>
    <col min="3586" max="3586" width="11" style="1"/>
    <col min="3587" max="3587" width="46" style="1" customWidth="1"/>
    <col min="3588" max="3588" width="21.5546875" style="1" customWidth="1"/>
    <col min="3589" max="3589" width="21.44140625" style="1" customWidth="1"/>
    <col min="3590" max="3590" width="21" style="1" customWidth="1"/>
    <col min="3591" max="3591" width="21" style="1" bestFit="1" customWidth="1"/>
    <col min="3592" max="3592" width="20.88671875" style="1" customWidth="1"/>
    <col min="3593" max="3593" width="22" style="1" customWidth="1"/>
    <col min="3594" max="3840" width="11" style="1"/>
    <col min="3841" max="3841" width="1.5546875" style="1" customWidth="1"/>
    <col min="3842" max="3842" width="11" style="1"/>
    <col min="3843" max="3843" width="46" style="1" customWidth="1"/>
    <col min="3844" max="3844" width="21.5546875" style="1" customWidth="1"/>
    <col min="3845" max="3845" width="21.44140625" style="1" customWidth="1"/>
    <col min="3846" max="3846" width="21" style="1" customWidth="1"/>
    <col min="3847" max="3847" width="21" style="1" bestFit="1" customWidth="1"/>
    <col min="3848" max="3848" width="20.88671875" style="1" customWidth="1"/>
    <col min="3849" max="3849" width="22" style="1" customWidth="1"/>
    <col min="3850" max="4096" width="11" style="1"/>
    <col min="4097" max="4097" width="1.5546875" style="1" customWidth="1"/>
    <col min="4098" max="4098" width="11" style="1"/>
    <col min="4099" max="4099" width="46" style="1" customWidth="1"/>
    <col min="4100" max="4100" width="21.5546875" style="1" customWidth="1"/>
    <col min="4101" max="4101" width="21.44140625" style="1" customWidth="1"/>
    <col min="4102" max="4102" width="21" style="1" customWidth="1"/>
    <col min="4103" max="4103" width="21" style="1" bestFit="1" customWidth="1"/>
    <col min="4104" max="4104" width="20.88671875" style="1" customWidth="1"/>
    <col min="4105" max="4105" width="22" style="1" customWidth="1"/>
    <col min="4106" max="4352" width="11" style="1"/>
    <col min="4353" max="4353" width="1.5546875" style="1" customWidth="1"/>
    <col min="4354" max="4354" width="11" style="1"/>
    <col min="4355" max="4355" width="46" style="1" customWidth="1"/>
    <col min="4356" max="4356" width="21.5546875" style="1" customWidth="1"/>
    <col min="4357" max="4357" width="21.44140625" style="1" customWidth="1"/>
    <col min="4358" max="4358" width="21" style="1" customWidth="1"/>
    <col min="4359" max="4359" width="21" style="1" bestFit="1" customWidth="1"/>
    <col min="4360" max="4360" width="20.88671875" style="1" customWidth="1"/>
    <col min="4361" max="4361" width="22" style="1" customWidth="1"/>
    <col min="4362" max="4608" width="11" style="1"/>
    <col min="4609" max="4609" width="1.5546875" style="1" customWidth="1"/>
    <col min="4610" max="4610" width="11" style="1"/>
    <col min="4611" max="4611" width="46" style="1" customWidth="1"/>
    <col min="4612" max="4612" width="21.5546875" style="1" customWidth="1"/>
    <col min="4613" max="4613" width="21.44140625" style="1" customWidth="1"/>
    <col min="4614" max="4614" width="21" style="1" customWidth="1"/>
    <col min="4615" max="4615" width="21" style="1" bestFit="1" customWidth="1"/>
    <col min="4616" max="4616" width="20.88671875" style="1" customWidth="1"/>
    <col min="4617" max="4617" width="22" style="1" customWidth="1"/>
    <col min="4618" max="4864" width="11" style="1"/>
    <col min="4865" max="4865" width="1.5546875" style="1" customWidth="1"/>
    <col min="4866" max="4866" width="11" style="1"/>
    <col min="4867" max="4867" width="46" style="1" customWidth="1"/>
    <col min="4868" max="4868" width="21.5546875" style="1" customWidth="1"/>
    <col min="4869" max="4869" width="21.44140625" style="1" customWidth="1"/>
    <col min="4870" max="4870" width="21" style="1" customWidth="1"/>
    <col min="4871" max="4871" width="21" style="1" bestFit="1" customWidth="1"/>
    <col min="4872" max="4872" width="20.88671875" style="1" customWidth="1"/>
    <col min="4873" max="4873" width="22" style="1" customWidth="1"/>
    <col min="4874" max="5120" width="11" style="1"/>
    <col min="5121" max="5121" width="1.5546875" style="1" customWidth="1"/>
    <col min="5122" max="5122" width="11" style="1"/>
    <col min="5123" max="5123" width="46" style="1" customWidth="1"/>
    <col min="5124" max="5124" width="21.5546875" style="1" customWidth="1"/>
    <col min="5125" max="5125" width="21.44140625" style="1" customWidth="1"/>
    <col min="5126" max="5126" width="21" style="1" customWidth="1"/>
    <col min="5127" max="5127" width="21" style="1" bestFit="1" customWidth="1"/>
    <col min="5128" max="5128" width="20.88671875" style="1" customWidth="1"/>
    <col min="5129" max="5129" width="22" style="1" customWidth="1"/>
    <col min="5130" max="5376" width="11" style="1"/>
    <col min="5377" max="5377" width="1.5546875" style="1" customWidth="1"/>
    <col min="5378" max="5378" width="11" style="1"/>
    <col min="5379" max="5379" width="46" style="1" customWidth="1"/>
    <col min="5380" max="5380" width="21.5546875" style="1" customWidth="1"/>
    <col min="5381" max="5381" width="21.44140625" style="1" customWidth="1"/>
    <col min="5382" max="5382" width="21" style="1" customWidth="1"/>
    <col min="5383" max="5383" width="21" style="1" bestFit="1" customWidth="1"/>
    <col min="5384" max="5384" width="20.88671875" style="1" customWidth="1"/>
    <col min="5385" max="5385" width="22" style="1" customWidth="1"/>
    <col min="5386" max="5632" width="11" style="1"/>
    <col min="5633" max="5633" width="1.5546875" style="1" customWidth="1"/>
    <col min="5634" max="5634" width="11" style="1"/>
    <col min="5635" max="5635" width="46" style="1" customWidth="1"/>
    <col min="5636" max="5636" width="21.5546875" style="1" customWidth="1"/>
    <col min="5637" max="5637" width="21.44140625" style="1" customWidth="1"/>
    <col min="5638" max="5638" width="21" style="1" customWidth="1"/>
    <col min="5639" max="5639" width="21" style="1" bestFit="1" customWidth="1"/>
    <col min="5640" max="5640" width="20.88671875" style="1" customWidth="1"/>
    <col min="5641" max="5641" width="22" style="1" customWidth="1"/>
    <col min="5642" max="5888" width="11" style="1"/>
    <col min="5889" max="5889" width="1.5546875" style="1" customWidth="1"/>
    <col min="5890" max="5890" width="11" style="1"/>
    <col min="5891" max="5891" width="46" style="1" customWidth="1"/>
    <col min="5892" max="5892" width="21.5546875" style="1" customWidth="1"/>
    <col min="5893" max="5893" width="21.44140625" style="1" customWidth="1"/>
    <col min="5894" max="5894" width="21" style="1" customWidth="1"/>
    <col min="5895" max="5895" width="21" style="1" bestFit="1" customWidth="1"/>
    <col min="5896" max="5896" width="20.88671875" style="1" customWidth="1"/>
    <col min="5897" max="5897" width="22" style="1" customWidth="1"/>
    <col min="5898" max="6144" width="11" style="1"/>
    <col min="6145" max="6145" width="1.5546875" style="1" customWidth="1"/>
    <col min="6146" max="6146" width="11" style="1"/>
    <col min="6147" max="6147" width="46" style="1" customWidth="1"/>
    <col min="6148" max="6148" width="21.5546875" style="1" customWidth="1"/>
    <col min="6149" max="6149" width="21.44140625" style="1" customWidth="1"/>
    <col min="6150" max="6150" width="21" style="1" customWidth="1"/>
    <col min="6151" max="6151" width="21" style="1" bestFit="1" customWidth="1"/>
    <col min="6152" max="6152" width="20.88671875" style="1" customWidth="1"/>
    <col min="6153" max="6153" width="22" style="1" customWidth="1"/>
    <col min="6154" max="6400" width="11" style="1"/>
    <col min="6401" max="6401" width="1.5546875" style="1" customWidth="1"/>
    <col min="6402" max="6402" width="11" style="1"/>
    <col min="6403" max="6403" width="46" style="1" customWidth="1"/>
    <col min="6404" max="6404" width="21.5546875" style="1" customWidth="1"/>
    <col min="6405" max="6405" width="21.44140625" style="1" customWidth="1"/>
    <col min="6406" max="6406" width="21" style="1" customWidth="1"/>
    <col min="6407" max="6407" width="21" style="1" bestFit="1" customWidth="1"/>
    <col min="6408" max="6408" width="20.88671875" style="1" customWidth="1"/>
    <col min="6409" max="6409" width="22" style="1" customWidth="1"/>
    <col min="6410" max="6656" width="11" style="1"/>
    <col min="6657" max="6657" width="1.5546875" style="1" customWidth="1"/>
    <col min="6658" max="6658" width="11" style="1"/>
    <col min="6659" max="6659" width="46" style="1" customWidth="1"/>
    <col min="6660" max="6660" width="21.5546875" style="1" customWidth="1"/>
    <col min="6661" max="6661" width="21.44140625" style="1" customWidth="1"/>
    <col min="6662" max="6662" width="21" style="1" customWidth="1"/>
    <col min="6663" max="6663" width="21" style="1" bestFit="1" customWidth="1"/>
    <col min="6664" max="6664" width="20.88671875" style="1" customWidth="1"/>
    <col min="6665" max="6665" width="22" style="1" customWidth="1"/>
    <col min="6666" max="6912" width="11" style="1"/>
    <col min="6913" max="6913" width="1.5546875" style="1" customWidth="1"/>
    <col min="6914" max="6914" width="11" style="1"/>
    <col min="6915" max="6915" width="46" style="1" customWidth="1"/>
    <col min="6916" max="6916" width="21.5546875" style="1" customWidth="1"/>
    <col min="6917" max="6917" width="21.44140625" style="1" customWidth="1"/>
    <col min="6918" max="6918" width="21" style="1" customWidth="1"/>
    <col min="6919" max="6919" width="21" style="1" bestFit="1" customWidth="1"/>
    <col min="6920" max="6920" width="20.88671875" style="1" customWidth="1"/>
    <col min="6921" max="6921" width="22" style="1" customWidth="1"/>
    <col min="6922" max="7168" width="11" style="1"/>
    <col min="7169" max="7169" width="1.5546875" style="1" customWidth="1"/>
    <col min="7170" max="7170" width="11" style="1"/>
    <col min="7171" max="7171" width="46" style="1" customWidth="1"/>
    <col min="7172" max="7172" width="21.5546875" style="1" customWidth="1"/>
    <col min="7173" max="7173" width="21.44140625" style="1" customWidth="1"/>
    <col min="7174" max="7174" width="21" style="1" customWidth="1"/>
    <col min="7175" max="7175" width="21" style="1" bestFit="1" customWidth="1"/>
    <col min="7176" max="7176" width="20.88671875" style="1" customWidth="1"/>
    <col min="7177" max="7177" width="22" style="1" customWidth="1"/>
    <col min="7178" max="7424" width="11" style="1"/>
    <col min="7425" max="7425" width="1.5546875" style="1" customWidth="1"/>
    <col min="7426" max="7426" width="11" style="1"/>
    <col min="7427" max="7427" width="46" style="1" customWidth="1"/>
    <col min="7428" max="7428" width="21.5546875" style="1" customWidth="1"/>
    <col min="7429" max="7429" width="21.44140625" style="1" customWidth="1"/>
    <col min="7430" max="7430" width="21" style="1" customWidth="1"/>
    <col min="7431" max="7431" width="21" style="1" bestFit="1" customWidth="1"/>
    <col min="7432" max="7432" width="20.88671875" style="1" customWidth="1"/>
    <col min="7433" max="7433" width="22" style="1" customWidth="1"/>
    <col min="7434" max="7680" width="11" style="1"/>
    <col min="7681" max="7681" width="1.5546875" style="1" customWidth="1"/>
    <col min="7682" max="7682" width="11" style="1"/>
    <col min="7683" max="7683" width="46" style="1" customWidth="1"/>
    <col min="7684" max="7684" width="21.5546875" style="1" customWidth="1"/>
    <col min="7685" max="7685" width="21.44140625" style="1" customWidth="1"/>
    <col min="7686" max="7686" width="21" style="1" customWidth="1"/>
    <col min="7687" max="7687" width="21" style="1" bestFit="1" customWidth="1"/>
    <col min="7688" max="7688" width="20.88671875" style="1" customWidth="1"/>
    <col min="7689" max="7689" width="22" style="1" customWidth="1"/>
    <col min="7690" max="7936" width="11" style="1"/>
    <col min="7937" max="7937" width="1.5546875" style="1" customWidth="1"/>
    <col min="7938" max="7938" width="11" style="1"/>
    <col min="7939" max="7939" width="46" style="1" customWidth="1"/>
    <col min="7940" max="7940" width="21.5546875" style="1" customWidth="1"/>
    <col min="7941" max="7941" width="21.44140625" style="1" customWidth="1"/>
    <col min="7942" max="7942" width="21" style="1" customWidth="1"/>
    <col min="7943" max="7943" width="21" style="1" bestFit="1" customWidth="1"/>
    <col min="7944" max="7944" width="20.88671875" style="1" customWidth="1"/>
    <col min="7945" max="7945" width="22" style="1" customWidth="1"/>
    <col min="7946" max="8192" width="11" style="1"/>
    <col min="8193" max="8193" width="1.5546875" style="1" customWidth="1"/>
    <col min="8194" max="8194" width="11" style="1"/>
    <col min="8195" max="8195" width="46" style="1" customWidth="1"/>
    <col min="8196" max="8196" width="21.5546875" style="1" customWidth="1"/>
    <col min="8197" max="8197" width="21.44140625" style="1" customWidth="1"/>
    <col min="8198" max="8198" width="21" style="1" customWidth="1"/>
    <col min="8199" max="8199" width="21" style="1" bestFit="1" customWidth="1"/>
    <col min="8200" max="8200" width="20.88671875" style="1" customWidth="1"/>
    <col min="8201" max="8201" width="22" style="1" customWidth="1"/>
    <col min="8202" max="8448" width="11" style="1"/>
    <col min="8449" max="8449" width="1.5546875" style="1" customWidth="1"/>
    <col min="8450" max="8450" width="11" style="1"/>
    <col min="8451" max="8451" width="46" style="1" customWidth="1"/>
    <col min="8452" max="8452" width="21.5546875" style="1" customWidth="1"/>
    <col min="8453" max="8453" width="21.44140625" style="1" customWidth="1"/>
    <col min="8454" max="8454" width="21" style="1" customWidth="1"/>
    <col min="8455" max="8455" width="21" style="1" bestFit="1" customWidth="1"/>
    <col min="8456" max="8456" width="20.88671875" style="1" customWidth="1"/>
    <col min="8457" max="8457" width="22" style="1" customWidth="1"/>
    <col min="8458" max="8704" width="11" style="1"/>
    <col min="8705" max="8705" width="1.5546875" style="1" customWidth="1"/>
    <col min="8706" max="8706" width="11" style="1"/>
    <col min="8707" max="8707" width="46" style="1" customWidth="1"/>
    <col min="8708" max="8708" width="21.5546875" style="1" customWidth="1"/>
    <col min="8709" max="8709" width="21.44140625" style="1" customWidth="1"/>
    <col min="8710" max="8710" width="21" style="1" customWidth="1"/>
    <col min="8711" max="8711" width="21" style="1" bestFit="1" customWidth="1"/>
    <col min="8712" max="8712" width="20.88671875" style="1" customWidth="1"/>
    <col min="8713" max="8713" width="22" style="1" customWidth="1"/>
    <col min="8714" max="8960" width="11" style="1"/>
    <col min="8961" max="8961" width="1.5546875" style="1" customWidth="1"/>
    <col min="8962" max="8962" width="11" style="1"/>
    <col min="8963" max="8963" width="46" style="1" customWidth="1"/>
    <col min="8964" max="8964" width="21.5546875" style="1" customWidth="1"/>
    <col min="8965" max="8965" width="21.44140625" style="1" customWidth="1"/>
    <col min="8966" max="8966" width="21" style="1" customWidth="1"/>
    <col min="8967" max="8967" width="21" style="1" bestFit="1" customWidth="1"/>
    <col min="8968" max="8968" width="20.88671875" style="1" customWidth="1"/>
    <col min="8969" max="8969" width="22" style="1" customWidth="1"/>
    <col min="8970" max="9216" width="11" style="1"/>
    <col min="9217" max="9217" width="1.5546875" style="1" customWidth="1"/>
    <col min="9218" max="9218" width="11" style="1"/>
    <col min="9219" max="9219" width="46" style="1" customWidth="1"/>
    <col min="9220" max="9220" width="21.5546875" style="1" customWidth="1"/>
    <col min="9221" max="9221" width="21.44140625" style="1" customWidth="1"/>
    <col min="9222" max="9222" width="21" style="1" customWidth="1"/>
    <col min="9223" max="9223" width="21" style="1" bestFit="1" customWidth="1"/>
    <col min="9224" max="9224" width="20.88671875" style="1" customWidth="1"/>
    <col min="9225" max="9225" width="22" style="1" customWidth="1"/>
    <col min="9226" max="9472" width="11" style="1"/>
    <col min="9473" max="9473" width="1.5546875" style="1" customWidth="1"/>
    <col min="9474" max="9474" width="11" style="1"/>
    <col min="9475" max="9475" width="46" style="1" customWidth="1"/>
    <col min="9476" max="9476" width="21.5546875" style="1" customWidth="1"/>
    <col min="9477" max="9477" width="21.44140625" style="1" customWidth="1"/>
    <col min="9478" max="9478" width="21" style="1" customWidth="1"/>
    <col min="9479" max="9479" width="21" style="1" bestFit="1" customWidth="1"/>
    <col min="9480" max="9480" width="20.88671875" style="1" customWidth="1"/>
    <col min="9481" max="9481" width="22" style="1" customWidth="1"/>
    <col min="9482" max="9728" width="11" style="1"/>
    <col min="9729" max="9729" width="1.5546875" style="1" customWidth="1"/>
    <col min="9730" max="9730" width="11" style="1"/>
    <col min="9731" max="9731" width="46" style="1" customWidth="1"/>
    <col min="9732" max="9732" width="21.5546875" style="1" customWidth="1"/>
    <col min="9733" max="9733" width="21.44140625" style="1" customWidth="1"/>
    <col min="9734" max="9734" width="21" style="1" customWidth="1"/>
    <col min="9735" max="9735" width="21" style="1" bestFit="1" customWidth="1"/>
    <col min="9736" max="9736" width="20.88671875" style="1" customWidth="1"/>
    <col min="9737" max="9737" width="22" style="1" customWidth="1"/>
    <col min="9738" max="9984" width="11" style="1"/>
    <col min="9985" max="9985" width="1.5546875" style="1" customWidth="1"/>
    <col min="9986" max="9986" width="11" style="1"/>
    <col min="9987" max="9987" width="46" style="1" customWidth="1"/>
    <col min="9988" max="9988" width="21.5546875" style="1" customWidth="1"/>
    <col min="9989" max="9989" width="21.44140625" style="1" customWidth="1"/>
    <col min="9990" max="9990" width="21" style="1" customWidth="1"/>
    <col min="9991" max="9991" width="21" style="1" bestFit="1" customWidth="1"/>
    <col min="9992" max="9992" width="20.88671875" style="1" customWidth="1"/>
    <col min="9993" max="9993" width="22" style="1" customWidth="1"/>
    <col min="9994" max="10240" width="11" style="1"/>
    <col min="10241" max="10241" width="1.5546875" style="1" customWidth="1"/>
    <col min="10242" max="10242" width="11" style="1"/>
    <col min="10243" max="10243" width="46" style="1" customWidth="1"/>
    <col min="10244" max="10244" width="21.5546875" style="1" customWidth="1"/>
    <col min="10245" max="10245" width="21.44140625" style="1" customWidth="1"/>
    <col min="10246" max="10246" width="21" style="1" customWidth="1"/>
    <col min="10247" max="10247" width="21" style="1" bestFit="1" customWidth="1"/>
    <col min="10248" max="10248" width="20.88671875" style="1" customWidth="1"/>
    <col min="10249" max="10249" width="22" style="1" customWidth="1"/>
    <col min="10250" max="10496" width="11" style="1"/>
    <col min="10497" max="10497" width="1.5546875" style="1" customWidth="1"/>
    <col min="10498" max="10498" width="11" style="1"/>
    <col min="10499" max="10499" width="46" style="1" customWidth="1"/>
    <col min="10500" max="10500" width="21.5546875" style="1" customWidth="1"/>
    <col min="10501" max="10501" width="21.44140625" style="1" customWidth="1"/>
    <col min="10502" max="10502" width="21" style="1" customWidth="1"/>
    <col min="10503" max="10503" width="21" style="1" bestFit="1" customWidth="1"/>
    <col min="10504" max="10504" width="20.88671875" style="1" customWidth="1"/>
    <col min="10505" max="10505" width="22" style="1" customWidth="1"/>
    <col min="10506" max="10752" width="11" style="1"/>
    <col min="10753" max="10753" width="1.5546875" style="1" customWidth="1"/>
    <col min="10754" max="10754" width="11" style="1"/>
    <col min="10755" max="10755" width="46" style="1" customWidth="1"/>
    <col min="10756" max="10756" width="21.5546875" style="1" customWidth="1"/>
    <col min="10757" max="10757" width="21.44140625" style="1" customWidth="1"/>
    <col min="10758" max="10758" width="21" style="1" customWidth="1"/>
    <col min="10759" max="10759" width="21" style="1" bestFit="1" customWidth="1"/>
    <col min="10760" max="10760" width="20.88671875" style="1" customWidth="1"/>
    <col min="10761" max="10761" width="22" style="1" customWidth="1"/>
    <col min="10762" max="11008" width="11" style="1"/>
    <col min="11009" max="11009" width="1.5546875" style="1" customWidth="1"/>
    <col min="11010" max="11010" width="11" style="1"/>
    <col min="11011" max="11011" width="46" style="1" customWidth="1"/>
    <col min="11012" max="11012" width="21.5546875" style="1" customWidth="1"/>
    <col min="11013" max="11013" width="21.44140625" style="1" customWidth="1"/>
    <col min="11014" max="11014" width="21" style="1" customWidth="1"/>
    <col min="11015" max="11015" width="21" style="1" bestFit="1" customWidth="1"/>
    <col min="11016" max="11016" width="20.88671875" style="1" customWidth="1"/>
    <col min="11017" max="11017" width="22" style="1" customWidth="1"/>
    <col min="11018" max="11264" width="11" style="1"/>
    <col min="11265" max="11265" width="1.5546875" style="1" customWidth="1"/>
    <col min="11266" max="11266" width="11" style="1"/>
    <col min="11267" max="11267" width="46" style="1" customWidth="1"/>
    <col min="11268" max="11268" width="21.5546875" style="1" customWidth="1"/>
    <col min="11269" max="11269" width="21.44140625" style="1" customWidth="1"/>
    <col min="11270" max="11270" width="21" style="1" customWidth="1"/>
    <col min="11271" max="11271" width="21" style="1" bestFit="1" customWidth="1"/>
    <col min="11272" max="11272" width="20.88671875" style="1" customWidth="1"/>
    <col min="11273" max="11273" width="22" style="1" customWidth="1"/>
    <col min="11274" max="11520" width="11" style="1"/>
    <col min="11521" max="11521" width="1.5546875" style="1" customWidth="1"/>
    <col min="11522" max="11522" width="11" style="1"/>
    <col min="11523" max="11523" width="46" style="1" customWidth="1"/>
    <col min="11524" max="11524" width="21.5546875" style="1" customWidth="1"/>
    <col min="11525" max="11525" width="21.44140625" style="1" customWidth="1"/>
    <col min="11526" max="11526" width="21" style="1" customWidth="1"/>
    <col min="11527" max="11527" width="21" style="1" bestFit="1" customWidth="1"/>
    <col min="11528" max="11528" width="20.88671875" style="1" customWidth="1"/>
    <col min="11529" max="11529" width="22" style="1" customWidth="1"/>
    <col min="11530" max="11776" width="11" style="1"/>
    <col min="11777" max="11777" width="1.5546875" style="1" customWidth="1"/>
    <col min="11778" max="11778" width="11" style="1"/>
    <col min="11779" max="11779" width="46" style="1" customWidth="1"/>
    <col min="11780" max="11780" width="21.5546875" style="1" customWidth="1"/>
    <col min="11781" max="11781" width="21.44140625" style="1" customWidth="1"/>
    <col min="11782" max="11782" width="21" style="1" customWidth="1"/>
    <col min="11783" max="11783" width="21" style="1" bestFit="1" customWidth="1"/>
    <col min="11784" max="11784" width="20.88671875" style="1" customWidth="1"/>
    <col min="11785" max="11785" width="22" style="1" customWidth="1"/>
    <col min="11786" max="12032" width="11" style="1"/>
    <col min="12033" max="12033" width="1.5546875" style="1" customWidth="1"/>
    <col min="12034" max="12034" width="11" style="1"/>
    <col min="12035" max="12035" width="46" style="1" customWidth="1"/>
    <col min="12036" max="12036" width="21.5546875" style="1" customWidth="1"/>
    <col min="12037" max="12037" width="21.44140625" style="1" customWidth="1"/>
    <col min="12038" max="12038" width="21" style="1" customWidth="1"/>
    <col min="12039" max="12039" width="21" style="1" bestFit="1" customWidth="1"/>
    <col min="12040" max="12040" width="20.88671875" style="1" customWidth="1"/>
    <col min="12041" max="12041" width="22" style="1" customWidth="1"/>
    <col min="12042" max="12288" width="11" style="1"/>
    <col min="12289" max="12289" width="1.5546875" style="1" customWidth="1"/>
    <col min="12290" max="12290" width="11" style="1"/>
    <col min="12291" max="12291" width="46" style="1" customWidth="1"/>
    <col min="12292" max="12292" width="21.5546875" style="1" customWidth="1"/>
    <col min="12293" max="12293" width="21.44140625" style="1" customWidth="1"/>
    <col min="12294" max="12294" width="21" style="1" customWidth="1"/>
    <col min="12295" max="12295" width="21" style="1" bestFit="1" customWidth="1"/>
    <col min="12296" max="12296" width="20.88671875" style="1" customWidth="1"/>
    <col min="12297" max="12297" width="22" style="1" customWidth="1"/>
    <col min="12298" max="12544" width="11" style="1"/>
    <col min="12545" max="12545" width="1.5546875" style="1" customWidth="1"/>
    <col min="12546" max="12546" width="11" style="1"/>
    <col min="12547" max="12547" width="46" style="1" customWidth="1"/>
    <col min="12548" max="12548" width="21.5546875" style="1" customWidth="1"/>
    <col min="12549" max="12549" width="21.44140625" style="1" customWidth="1"/>
    <col min="12550" max="12550" width="21" style="1" customWidth="1"/>
    <col min="12551" max="12551" width="21" style="1" bestFit="1" customWidth="1"/>
    <col min="12552" max="12552" width="20.88671875" style="1" customWidth="1"/>
    <col min="12553" max="12553" width="22" style="1" customWidth="1"/>
    <col min="12554" max="12800" width="11" style="1"/>
    <col min="12801" max="12801" width="1.5546875" style="1" customWidth="1"/>
    <col min="12802" max="12802" width="11" style="1"/>
    <col min="12803" max="12803" width="46" style="1" customWidth="1"/>
    <col min="12804" max="12804" width="21.5546875" style="1" customWidth="1"/>
    <col min="12805" max="12805" width="21.44140625" style="1" customWidth="1"/>
    <col min="12806" max="12806" width="21" style="1" customWidth="1"/>
    <col min="12807" max="12807" width="21" style="1" bestFit="1" customWidth="1"/>
    <col min="12808" max="12808" width="20.88671875" style="1" customWidth="1"/>
    <col min="12809" max="12809" width="22" style="1" customWidth="1"/>
    <col min="12810" max="13056" width="11" style="1"/>
    <col min="13057" max="13057" width="1.5546875" style="1" customWidth="1"/>
    <col min="13058" max="13058" width="11" style="1"/>
    <col min="13059" max="13059" width="46" style="1" customWidth="1"/>
    <col min="13060" max="13060" width="21.5546875" style="1" customWidth="1"/>
    <col min="13061" max="13061" width="21.44140625" style="1" customWidth="1"/>
    <col min="13062" max="13062" width="21" style="1" customWidth="1"/>
    <col min="13063" max="13063" width="21" style="1" bestFit="1" customWidth="1"/>
    <col min="13064" max="13064" width="20.88671875" style="1" customWidth="1"/>
    <col min="13065" max="13065" width="22" style="1" customWidth="1"/>
    <col min="13066" max="13312" width="11" style="1"/>
    <col min="13313" max="13313" width="1.5546875" style="1" customWidth="1"/>
    <col min="13314" max="13314" width="11" style="1"/>
    <col min="13315" max="13315" width="46" style="1" customWidth="1"/>
    <col min="13316" max="13316" width="21.5546875" style="1" customWidth="1"/>
    <col min="13317" max="13317" width="21.44140625" style="1" customWidth="1"/>
    <col min="13318" max="13318" width="21" style="1" customWidth="1"/>
    <col min="13319" max="13319" width="21" style="1" bestFit="1" customWidth="1"/>
    <col min="13320" max="13320" width="20.88671875" style="1" customWidth="1"/>
    <col min="13321" max="13321" width="22" style="1" customWidth="1"/>
    <col min="13322" max="13568" width="11" style="1"/>
    <col min="13569" max="13569" width="1.5546875" style="1" customWidth="1"/>
    <col min="13570" max="13570" width="11" style="1"/>
    <col min="13571" max="13571" width="46" style="1" customWidth="1"/>
    <col min="13572" max="13572" width="21.5546875" style="1" customWidth="1"/>
    <col min="13573" max="13573" width="21.44140625" style="1" customWidth="1"/>
    <col min="13574" max="13574" width="21" style="1" customWidth="1"/>
    <col min="13575" max="13575" width="21" style="1" bestFit="1" customWidth="1"/>
    <col min="13576" max="13576" width="20.88671875" style="1" customWidth="1"/>
    <col min="13577" max="13577" width="22" style="1" customWidth="1"/>
    <col min="13578" max="13824" width="11" style="1"/>
    <col min="13825" max="13825" width="1.5546875" style="1" customWidth="1"/>
    <col min="13826" max="13826" width="11" style="1"/>
    <col min="13827" max="13827" width="46" style="1" customWidth="1"/>
    <col min="13828" max="13828" width="21.5546875" style="1" customWidth="1"/>
    <col min="13829" max="13829" width="21.44140625" style="1" customWidth="1"/>
    <col min="13830" max="13830" width="21" style="1" customWidth="1"/>
    <col min="13831" max="13831" width="21" style="1" bestFit="1" customWidth="1"/>
    <col min="13832" max="13832" width="20.88671875" style="1" customWidth="1"/>
    <col min="13833" max="13833" width="22" style="1" customWidth="1"/>
    <col min="13834" max="14080" width="11" style="1"/>
    <col min="14081" max="14081" width="1.5546875" style="1" customWidth="1"/>
    <col min="14082" max="14082" width="11" style="1"/>
    <col min="14083" max="14083" width="46" style="1" customWidth="1"/>
    <col min="14084" max="14084" width="21.5546875" style="1" customWidth="1"/>
    <col min="14085" max="14085" width="21.44140625" style="1" customWidth="1"/>
    <col min="14086" max="14086" width="21" style="1" customWidth="1"/>
    <col min="14087" max="14087" width="21" style="1" bestFit="1" customWidth="1"/>
    <col min="14088" max="14088" width="20.88671875" style="1" customWidth="1"/>
    <col min="14089" max="14089" width="22" style="1" customWidth="1"/>
    <col min="14090" max="14336" width="11" style="1"/>
    <col min="14337" max="14337" width="1.5546875" style="1" customWidth="1"/>
    <col min="14338" max="14338" width="11" style="1"/>
    <col min="14339" max="14339" width="46" style="1" customWidth="1"/>
    <col min="14340" max="14340" width="21.5546875" style="1" customWidth="1"/>
    <col min="14341" max="14341" width="21.44140625" style="1" customWidth="1"/>
    <col min="14342" max="14342" width="21" style="1" customWidth="1"/>
    <col min="14343" max="14343" width="21" style="1" bestFit="1" customWidth="1"/>
    <col min="14344" max="14344" width="20.88671875" style="1" customWidth="1"/>
    <col min="14345" max="14345" width="22" style="1" customWidth="1"/>
    <col min="14346" max="14592" width="11" style="1"/>
    <col min="14593" max="14593" width="1.5546875" style="1" customWidth="1"/>
    <col min="14594" max="14594" width="11" style="1"/>
    <col min="14595" max="14595" width="46" style="1" customWidth="1"/>
    <col min="14596" max="14596" width="21.5546875" style="1" customWidth="1"/>
    <col min="14597" max="14597" width="21.44140625" style="1" customWidth="1"/>
    <col min="14598" max="14598" width="21" style="1" customWidth="1"/>
    <col min="14599" max="14599" width="21" style="1" bestFit="1" customWidth="1"/>
    <col min="14600" max="14600" width="20.88671875" style="1" customWidth="1"/>
    <col min="14601" max="14601" width="22" style="1" customWidth="1"/>
    <col min="14602" max="14848" width="11" style="1"/>
    <col min="14849" max="14849" width="1.5546875" style="1" customWidth="1"/>
    <col min="14850" max="14850" width="11" style="1"/>
    <col min="14851" max="14851" width="46" style="1" customWidth="1"/>
    <col min="14852" max="14852" width="21.5546875" style="1" customWidth="1"/>
    <col min="14853" max="14853" width="21.44140625" style="1" customWidth="1"/>
    <col min="14854" max="14854" width="21" style="1" customWidth="1"/>
    <col min="14855" max="14855" width="21" style="1" bestFit="1" customWidth="1"/>
    <col min="14856" max="14856" width="20.88671875" style="1" customWidth="1"/>
    <col min="14857" max="14857" width="22" style="1" customWidth="1"/>
    <col min="14858" max="15104" width="11" style="1"/>
    <col min="15105" max="15105" width="1.5546875" style="1" customWidth="1"/>
    <col min="15106" max="15106" width="11" style="1"/>
    <col min="15107" max="15107" width="46" style="1" customWidth="1"/>
    <col min="15108" max="15108" width="21.5546875" style="1" customWidth="1"/>
    <col min="15109" max="15109" width="21.44140625" style="1" customWidth="1"/>
    <col min="15110" max="15110" width="21" style="1" customWidth="1"/>
    <col min="15111" max="15111" width="21" style="1" bestFit="1" customWidth="1"/>
    <col min="15112" max="15112" width="20.88671875" style="1" customWidth="1"/>
    <col min="15113" max="15113" width="22" style="1" customWidth="1"/>
    <col min="15114" max="15360" width="11" style="1"/>
    <col min="15361" max="15361" width="1.5546875" style="1" customWidth="1"/>
    <col min="15362" max="15362" width="11" style="1"/>
    <col min="15363" max="15363" width="46" style="1" customWidth="1"/>
    <col min="15364" max="15364" width="21.5546875" style="1" customWidth="1"/>
    <col min="15365" max="15365" width="21.44140625" style="1" customWidth="1"/>
    <col min="15366" max="15366" width="21" style="1" customWidth="1"/>
    <col min="15367" max="15367" width="21" style="1" bestFit="1" customWidth="1"/>
    <col min="15368" max="15368" width="20.88671875" style="1" customWidth="1"/>
    <col min="15369" max="15369" width="22" style="1" customWidth="1"/>
    <col min="15370" max="15616" width="11" style="1"/>
    <col min="15617" max="15617" width="1.5546875" style="1" customWidth="1"/>
    <col min="15618" max="15618" width="11" style="1"/>
    <col min="15619" max="15619" width="46" style="1" customWidth="1"/>
    <col min="15620" max="15620" width="21.5546875" style="1" customWidth="1"/>
    <col min="15621" max="15621" width="21.44140625" style="1" customWidth="1"/>
    <col min="15622" max="15622" width="21" style="1" customWidth="1"/>
    <col min="15623" max="15623" width="21" style="1" bestFit="1" customWidth="1"/>
    <col min="15624" max="15624" width="20.88671875" style="1" customWidth="1"/>
    <col min="15625" max="15625" width="22" style="1" customWidth="1"/>
    <col min="15626" max="15872" width="11" style="1"/>
    <col min="15873" max="15873" width="1.5546875" style="1" customWidth="1"/>
    <col min="15874" max="15874" width="11" style="1"/>
    <col min="15875" max="15875" width="46" style="1" customWidth="1"/>
    <col min="15876" max="15876" width="21.5546875" style="1" customWidth="1"/>
    <col min="15877" max="15877" width="21.44140625" style="1" customWidth="1"/>
    <col min="15878" max="15878" width="21" style="1" customWidth="1"/>
    <col min="15879" max="15879" width="21" style="1" bestFit="1" customWidth="1"/>
    <col min="15880" max="15880" width="20.88671875" style="1" customWidth="1"/>
    <col min="15881" max="15881" width="22" style="1" customWidth="1"/>
    <col min="15882" max="16128" width="11" style="1"/>
    <col min="16129" max="16129" width="1.5546875" style="1" customWidth="1"/>
    <col min="16130" max="16130" width="11" style="1"/>
    <col min="16131" max="16131" width="46" style="1" customWidth="1"/>
    <col min="16132" max="16132" width="21.5546875" style="1" customWidth="1"/>
    <col min="16133" max="16133" width="21.44140625" style="1" customWidth="1"/>
    <col min="16134" max="16134" width="21" style="1" customWidth="1"/>
    <col min="16135" max="16135" width="21" style="1" bestFit="1" customWidth="1"/>
    <col min="16136" max="16136" width="20.88671875" style="1" customWidth="1"/>
    <col min="16137" max="16137" width="22" style="1" customWidth="1"/>
    <col min="16138" max="16384" width="11" style="1"/>
  </cols>
  <sheetData>
    <row r="1" spans="2:9" ht="15.05" thickBot="1" x14ac:dyDescent="0.35"/>
    <row r="2" spans="2:9" ht="17.7" x14ac:dyDescent="0.3">
      <c r="B2" s="339" t="s">
        <v>0</v>
      </c>
      <c r="C2" s="340"/>
      <c r="D2" s="340"/>
      <c r="E2" s="340"/>
      <c r="F2" s="340"/>
      <c r="G2" s="340"/>
      <c r="H2" s="340"/>
      <c r="I2" s="384"/>
    </row>
    <row r="3" spans="2:9" ht="17.7" x14ac:dyDescent="0.3">
      <c r="B3" s="360" t="s">
        <v>308</v>
      </c>
      <c r="C3" s="361"/>
      <c r="D3" s="361"/>
      <c r="E3" s="361"/>
      <c r="F3" s="361"/>
      <c r="G3" s="361"/>
      <c r="H3" s="361"/>
      <c r="I3" s="385"/>
    </row>
    <row r="4" spans="2:9" ht="17.7" x14ac:dyDescent="0.3">
      <c r="B4" s="360" t="s">
        <v>309</v>
      </c>
      <c r="C4" s="361"/>
      <c r="D4" s="361"/>
      <c r="E4" s="361"/>
      <c r="F4" s="361"/>
      <c r="G4" s="361"/>
      <c r="H4" s="361"/>
      <c r="I4" s="385"/>
    </row>
    <row r="5" spans="2:9" ht="17.7" x14ac:dyDescent="0.3">
      <c r="B5" s="360" t="s">
        <v>463</v>
      </c>
      <c r="C5" s="361"/>
      <c r="D5" s="361"/>
      <c r="E5" s="361"/>
      <c r="F5" s="361"/>
      <c r="G5" s="361"/>
      <c r="H5" s="361"/>
      <c r="I5" s="385"/>
    </row>
    <row r="6" spans="2:9" ht="18.350000000000001" thickBot="1" x14ac:dyDescent="0.35">
      <c r="B6" s="363" t="s">
        <v>2</v>
      </c>
      <c r="C6" s="364"/>
      <c r="D6" s="364"/>
      <c r="E6" s="364"/>
      <c r="F6" s="364"/>
      <c r="G6" s="364"/>
      <c r="H6" s="364"/>
      <c r="I6" s="385"/>
    </row>
    <row r="7" spans="2:9" ht="15.75" customHeight="1" x14ac:dyDescent="0.3">
      <c r="B7" s="386" t="s">
        <v>3</v>
      </c>
      <c r="C7" s="387"/>
      <c r="D7" s="386" t="s">
        <v>310</v>
      </c>
      <c r="E7" s="388"/>
      <c r="F7" s="388"/>
      <c r="G7" s="388"/>
      <c r="H7" s="388"/>
      <c r="I7" s="370" t="s">
        <v>311</v>
      </c>
    </row>
    <row r="8" spans="2:9" ht="15.05" customHeight="1" thickBot="1" x14ac:dyDescent="0.35">
      <c r="B8" s="360"/>
      <c r="C8" s="362"/>
      <c r="D8" s="363"/>
      <c r="E8" s="364"/>
      <c r="F8" s="364"/>
      <c r="G8" s="364"/>
      <c r="H8" s="364"/>
      <c r="I8" s="375"/>
    </row>
    <row r="9" spans="2:9" ht="36" thickBot="1" x14ac:dyDescent="0.35">
      <c r="B9" s="363"/>
      <c r="C9" s="365"/>
      <c r="D9" s="96" t="s">
        <v>201</v>
      </c>
      <c r="E9" s="61" t="s">
        <v>312</v>
      </c>
      <c r="F9" s="96" t="s">
        <v>313</v>
      </c>
      <c r="G9" s="96" t="s">
        <v>199</v>
      </c>
      <c r="H9" s="97" t="s">
        <v>202</v>
      </c>
      <c r="I9" s="371"/>
    </row>
    <row r="10" spans="2:9" ht="54" customHeight="1" x14ac:dyDescent="0.3">
      <c r="B10" s="382" t="s">
        <v>314</v>
      </c>
      <c r="C10" s="383"/>
      <c r="D10" s="98">
        <f t="shared" ref="D10:I10" si="0">D11+D19+D29+D39+D49+D59+D72+D76+D63</f>
        <v>17443056</v>
      </c>
      <c r="E10" s="98">
        <f t="shared" si="0"/>
        <v>250000</v>
      </c>
      <c r="F10" s="98">
        <f t="shared" si="0"/>
        <v>17693056</v>
      </c>
      <c r="G10" s="99">
        <f>G11+G19+G29+G39+G49+G59+G72+G76+G63</f>
        <v>17669428.420000002</v>
      </c>
      <c r="H10" s="100">
        <f>H11+H19+H29+H39+H49+H59+H72+H76+H63</f>
        <v>17636352.420000002</v>
      </c>
      <c r="I10" s="101">
        <f t="shared" si="0"/>
        <v>23627.580000000075</v>
      </c>
    </row>
    <row r="11" spans="2:9" ht="36" customHeight="1" x14ac:dyDescent="0.3">
      <c r="B11" s="376" t="s">
        <v>315</v>
      </c>
      <c r="C11" s="377"/>
      <c r="D11" s="102">
        <f t="shared" ref="D11:I11" si="1">SUM(D12:D18)</f>
        <v>8228118</v>
      </c>
      <c r="E11" s="102">
        <v>33967.669999999984</v>
      </c>
      <c r="F11" s="102">
        <f t="shared" si="1"/>
        <v>8262085.6699999999</v>
      </c>
      <c r="G11" s="103">
        <v>8238458.0899999999</v>
      </c>
      <c r="H11" s="104">
        <v>8238458.0899999999</v>
      </c>
      <c r="I11" s="102">
        <f t="shared" si="1"/>
        <v>23627.580000000075</v>
      </c>
    </row>
    <row r="12" spans="2:9" ht="41.25" customHeight="1" x14ac:dyDescent="0.3">
      <c r="B12" s="376" t="s">
        <v>316</v>
      </c>
      <c r="C12" s="377"/>
      <c r="D12" s="102">
        <v>0</v>
      </c>
      <c r="E12" s="102">
        <v>0</v>
      </c>
      <c r="F12" s="105">
        <f>D12+E12</f>
        <v>0</v>
      </c>
      <c r="G12" s="105">
        <v>0</v>
      </c>
      <c r="H12" s="105">
        <v>0</v>
      </c>
      <c r="I12" s="102">
        <f>F12-G12</f>
        <v>0</v>
      </c>
    </row>
    <row r="13" spans="2:9" ht="42.75" customHeight="1" x14ac:dyDescent="0.3">
      <c r="B13" s="376" t="s">
        <v>317</v>
      </c>
      <c r="C13" s="377"/>
      <c r="D13" s="102">
        <v>4995273.58</v>
      </c>
      <c r="E13" s="105">
        <v>184817.34</v>
      </c>
      <c r="F13" s="105">
        <f t="shared" ref="F13:F18" si="2">D13+E13</f>
        <v>5180090.92</v>
      </c>
      <c r="G13" s="106">
        <v>5180090.92</v>
      </c>
      <c r="H13" s="107">
        <v>5180090.92</v>
      </c>
      <c r="I13" s="102">
        <f t="shared" ref="I13:I18" si="3">F13-G13</f>
        <v>0</v>
      </c>
    </row>
    <row r="14" spans="2:9" ht="22.6" customHeight="1" x14ac:dyDescent="0.3">
      <c r="B14" s="376" t="s">
        <v>318</v>
      </c>
      <c r="C14" s="377"/>
      <c r="D14" s="102">
        <v>0</v>
      </c>
      <c r="E14" s="105">
        <v>0</v>
      </c>
      <c r="F14" s="105">
        <f>D14+E14</f>
        <v>0</v>
      </c>
      <c r="G14" s="105">
        <v>0</v>
      </c>
      <c r="H14" s="105">
        <v>0</v>
      </c>
      <c r="I14" s="102">
        <f t="shared" si="3"/>
        <v>0</v>
      </c>
    </row>
    <row r="15" spans="2:9" ht="26.2" customHeight="1" x14ac:dyDescent="0.3">
      <c r="B15" s="376" t="s">
        <v>319</v>
      </c>
      <c r="C15" s="377"/>
      <c r="D15" s="102">
        <v>0</v>
      </c>
      <c r="E15" s="105">
        <v>0</v>
      </c>
      <c r="F15" s="105">
        <f t="shared" si="2"/>
        <v>0</v>
      </c>
      <c r="G15" s="105">
        <v>0</v>
      </c>
      <c r="H15" s="105">
        <v>0</v>
      </c>
      <c r="I15" s="102">
        <f t="shared" si="3"/>
        <v>0</v>
      </c>
    </row>
    <row r="16" spans="2:9" ht="40.6" customHeight="1" x14ac:dyDescent="0.3">
      <c r="B16" s="376" t="s">
        <v>320</v>
      </c>
      <c r="C16" s="377"/>
      <c r="D16" s="102">
        <v>192500</v>
      </c>
      <c r="E16" s="105">
        <v>5280</v>
      </c>
      <c r="F16" s="105">
        <f t="shared" si="2"/>
        <v>197780</v>
      </c>
      <c r="G16" s="105">
        <v>197780</v>
      </c>
      <c r="H16" s="108">
        <v>197780</v>
      </c>
      <c r="I16" s="102">
        <f t="shared" si="3"/>
        <v>0</v>
      </c>
    </row>
    <row r="17" spans="2:9" ht="20.95" customHeight="1" x14ac:dyDescent="0.3">
      <c r="B17" s="376" t="s">
        <v>321</v>
      </c>
      <c r="C17" s="377"/>
      <c r="D17" s="102"/>
      <c r="E17" s="105"/>
      <c r="F17" s="105">
        <f t="shared" si="2"/>
        <v>0</v>
      </c>
      <c r="G17" s="106"/>
      <c r="H17" s="107"/>
      <c r="I17" s="102">
        <f t="shared" si="3"/>
        <v>0</v>
      </c>
    </row>
    <row r="18" spans="2:9" ht="31.6" customHeight="1" x14ac:dyDescent="0.3">
      <c r="B18" s="376" t="s">
        <v>322</v>
      </c>
      <c r="C18" s="377"/>
      <c r="D18" s="102">
        <v>3040344.42</v>
      </c>
      <c r="E18" s="105">
        <v>-156129.67000000001</v>
      </c>
      <c r="F18" s="105">
        <f t="shared" si="2"/>
        <v>2884214.75</v>
      </c>
      <c r="G18" s="106">
        <v>2860587.17</v>
      </c>
      <c r="H18" s="107">
        <v>2860587.17</v>
      </c>
      <c r="I18" s="102">
        <f t="shared" si="3"/>
        <v>23627.580000000075</v>
      </c>
    </row>
    <row r="19" spans="2:9" ht="37.5" customHeight="1" x14ac:dyDescent="0.3">
      <c r="B19" s="376" t="s">
        <v>323</v>
      </c>
      <c r="C19" s="377"/>
      <c r="D19" s="102">
        <f t="shared" ref="D19:I19" si="4">SUM(D20:D28)</f>
        <v>900000</v>
      </c>
      <c r="E19" s="102">
        <f t="shared" si="4"/>
        <v>49500</v>
      </c>
      <c r="F19" s="102">
        <f t="shared" si="4"/>
        <v>949500</v>
      </c>
      <c r="G19" s="103">
        <f t="shared" si="4"/>
        <v>949500</v>
      </c>
      <c r="H19" s="104">
        <f t="shared" si="4"/>
        <v>949500</v>
      </c>
      <c r="I19" s="102">
        <f t="shared" si="4"/>
        <v>0</v>
      </c>
    </row>
    <row r="20" spans="2:9" ht="44.2" customHeight="1" x14ac:dyDescent="0.3">
      <c r="B20" s="376" t="s">
        <v>324</v>
      </c>
      <c r="C20" s="377"/>
      <c r="D20" s="102">
        <v>0</v>
      </c>
      <c r="E20" s="105">
        <v>0</v>
      </c>
      <c r="F20" s="102">
        <f t="shared" ref="F20:F28" si="5">D20+E20</f>
        <v>0</v>
      </c>
      <c r="G20" s="102">
        <v>0</v>
      </c>
      <c r="H20" s="105">
        <v>0</v>
      </c>
      <c r="I20" s="102">
        <f>F20-G20</f>
        <v>0</v>
      </c>
    </row>
    <row r="21" spans="2:9" ht="24.05" customHeight="1" x14ac:dyDescent="0.3">
      <c r="B21" s="376" t="s">
        <v>325</v>
      </c>
      <c r="C21" s="377"/>
      <c r="D21" s="102">
        <v>0</v>
      </c>
      <c r="E21" s="105">
        <v>0</v>
      </c>
      <c r="F21" s="102">
        <f t="shared" si="5"/>
        <v>0</v>
      </c>
      <c r="G21" s="102">
        <v>0</v>
      </c>
      <c r="H21" s="105">
        <v>0</v>
      </c>
      <c r="I21" s="102">
        <f t="shared" ref="I21:I83" si="6">F21-G21</f>
        <v>0</v>
      </c>
    </row>
    <row r="22" spans="2:9" ht="47.95" customHeight="1" x14ac:dyDescent="0.3">
      <c r="B22" s="376" t="s">
        <v>326</v>
      </c>
      <c r="C22" s="377"/>
      <c r="D22" s="102">
        <v>0</v>
      </c>
      <c r="E22" s="105">
        <v>0</v>
      </c>
      <c r="F22" s="102">
        <f t="shared" si="5"/>
        <v>0</v>
      </c>
      <c r="G22" s="102">
        <v>0</v>
      </c>
      <c r="H22" s="105">
        <v>0</v>
      </c>
      <c r="I22" s="102">
        <f t="shared" si="6"/>
        <v>0</v>
      </c>
    </row>
    <row r="23" spans="2:9" ht="42.05" customHeight="1" x14ac:dyDescent="0.3">
      <c r="B23" s="376" t="s">
        <v>327</v>
      </c>
      <c r="C23" s="377"/>
      <c r="D23" s="102">
        <v>0</v>
      </c>
      <c r="E23" s="105">
        <v>0</v>
      </c>
      <c r="F23" s="102">
        <f t="shared" si="5"/>
        <v>0</v>
      </c>
      <c r="G23" s="102">
        <v>0</v>
      </c>
      <c r="H23" s="105">
        <v>0</v>
      </c>
      <c r="I23" s="102">
        <f t="shared" si="6"/>
        <v>0</v>
      </c>
    </row>
    <row r="24" spans="2:9" ht="47.3" customHeight="1" x14ac:dyDescent="0.3">
      <c r="B24" s="376" t="s">
        <v>328</v>
      </c>
      <c r="C24" s="377"/>
      <c r="D24" s="102">
        <v>0</v>
      </c>
      <c r="E24" s="105">
        <v>0</v>
      </c>
      <c r="F24" s="102">
        <f t="shared" si="5"/>
        <v>0</v>
      </c>
      <c r="G24" s="102">
        <v>0</v>
      </c>
      <c r="H24" s="105">
        <v>0</v>
      </c>
      <c r="I24" s="102">
        <f t="shared" si="6"/>
        <v>0</v>
      </c>
    </row>
    <row r="25" spans="2:9" ht="27" customHeight="1" x14ac:dyDescent="0.3">
      <c r="B25" s="376" t="s">
        <v>329</v>
      </c>
      <c r="C25" s="377"/>
      <c r="D25" s="102">
        <v>900000</v>
      </c>
      <c r="E25" s="105">
        <v>49500</v>
      </c>
      <c r="F25" s="102">
        <f t="shared" si="5"/>
        <v>949500</v>
      </c>
      <c r="G25" s="106">
        <v>949500</v>
      </c>
      <c r="H25" s="107">
        <v>949500</v>
      </c>
      <c r="I25" s="102">
        <f t="shared" si="6"/>
        <v>0</v>
      </c>
    </row>
    <row r="26" spans="2:9" ht="47.3" customHeight="1" x14ac:dyDescent="0.3">
      <c r="B26" s="376" t="s">
        <v>330</v>
      </c>
      <c r="C26" s="377"/>
      <c r="D26" s="102">
        <v>0</v>
      </c>
      <c r="E26" s="105">
        <v>0</v>
      </c>
      <c r="F26" s="102">
        <f t="shared" si="5"/>
        <v>0</v>
      </c>
      <c r="G26" s="102">
        <v>0</v>
      </c>
      <c r="H26" s="105">
        <v>0</v>
      </c>
      <c r="I26" s="102">
        <f t="shared" si="6"/>
        <v>0</v>
      </c>
    </row>
    <row r="27" spans="2:9" ht="27" customHeight="1" x14ac:dyDescent="0.3">
      <c r="B27" s="376" t="s">
        <v>331</v>
      </c>
      <c r="C27" s="377"/>
      <c r="D27" s="102">
        <v>0</v>
      </c>
      <c r="E27" s="105">
        <v>0</v>
      </c>
      <c r="F27" s="102">
        <f t="shared" si="5"/>
        <v>0</v>
      </c>
      <c r="G27" s="102">
        <v>0</v>
      </c>
      <c r="H27" s="105">
        <v>0</v>
      </c>
      <c r="I27" s="102">
        <f t="shared" si="6"/>
        <v>0</v>
      </c>
    </row>
    <row r="28" spans="2:9" ht="41.25" customHeight="1" x14ac:dyDescent="0.3">
      <c r="B28" s="376" t="s">
        <v>332</v>
      </c>
      <c r="C28" s="377"/>
      <c r="D28" s="102">
        <v>0</v>
      </c>
      <c r="E28" s="105">
        <v>0</v>
      </c>
      <c r="F28" s="102">
        <f t="shared" si="5"/>
        <v>0</v>
      </c>
      <c r="G28" s="102">
        <v>0</v>
      </c>
      <c r="H28" s="105">
        <v>0</v>
      </c>
      <c r="I28" s="102">
        <f t="shared" si="6"/>
        <v>0</v>
      </c>
    </row>
    <row r="29" spans="2:9" ht="47.3" customHeight="1" x14ac:dyDescent="0.3">
      <c r="B29" s="376" t="s">
        <v>333</v>
      </c>
      <c r="C29" s="377"/>
      <c r="D29" s="102">
        <f t="shared" ref="D29:I29" si="7">SUM(D30:D38)</f>
        <v>1305536</v>
      </c>
      <c r="E29" s="102">
        <f t="shared" si="7"/>
        <v>16532.330000000002</v>
      </c>
      <c r="F29" s="102">
        <f t="shared" si="7"/>
        <v>1322068.33</v>
      </c>
      <c r="G29" s="103">
        <f t="shared" si="7"/>
        <v>1322068.3299999998</v>
      </c>
      <c r="H29" s="104">
        <f t="shared" si="7"/>
        <v>1288992.3299999998</v>
      </c>
      <c r="I29" s="102">
        <f t="shared" si="7"/>
        <v>0</v>
      </c>
    </row>
    <row r="30" spans="2:9" ht="26.2" customHeight="1" x14ac:dyDescent="0.3">
      <c r="B30" s="376" t="s">
        <v>334</v>
      </c>
      <c r="C30" s="377"/>
      <c r="D30" s="102">
        <v>32700</v>
      </c>
      <c r="E30" s="105">
        <v>-1725.84</v>
      </c>
      <c r="F30" s="102">
        <f t="shared" ref="F30:F38" si="8">D30+E30</f>
        <v>30974.16</v>
      </c>
      <c r="G30" s="106">
        <v>30974.16</v>
      </c>
      <c r="H30" s="107">
        <v>30974.16</v>
      </c>
      <c r="I30" s="102">
        <f t="shared" si="6"/>
        <v>0</v>
      </c>
    </row>
    <row r="31" spans="2:9" ht="24.75" customHeight="1" x14ac:dyDescent="0.3">
      <c r="B31" s="376" t="s">
        <v>335</v>
      </c>
      <c r="C31" s="377"/>
      <c r="D31" s="102">
        <v>84000</v>
      </c>
      <c r="E31" s="105">
        <v>-4898.04</v>
      </c>
      <c r="F31" s="102">
        <f t="shared" si="8"/>
        <v>79101.960000000006</v>
      </c>
      <c r="G31" s="106">
        <v>79101.960000000006</v>
      </c>
      <c r="H31" s="107">
        <v>79101.960000000006</v>
      </c>
      <c r="I31" s="102">
        <f t="shared" si="6"/>
        <v>0</v>
      </c>
    </row>
    <row r="32" spans="2:9" ht="41.25" customHeight="1" x14ac:dyDescent="0.3">
      <c r="B32" s="376" t="s">
        <v>336</v>
      </c>
      <c r="C32" s="377"/>
      <c r="D32" s="102">
        <v>419563</v>
      </c>
      <c r="E32" s="105">
        <v>-22714.38</v>
      </c>
      <c r="F32" s="102">
        <f t="shared" si="8"/>
        <v>396848.62</v>
      </c>
      <c r="G32" s="106">
        <v>396848.62</v>
      </c>
      <c r="H32" s="107">
        <v>396848.62</v>
      </c>
      <c r="I32" s="102">
        <f t="shared" si="6"/>
        <v>0</v>
      </c>
    </row>
    <row r="33" spans="2:9" ht="38.299999999999997" customHeight="1" x14ac:dyDescent="0.3">
      <c r="B33" s="376" t="s">
        <v>337</v>
      </c>
      <c r="C33" s="377"/>
      <c r="D33" s="102">
        <v>960</v>
      </c>
      <c r="E33" s="105">
        <v>-960</v>
      </c>
      <c r="F33" s="102">
        <f t="shared" si="8"/>
        <v>0</v>
      </c>
      <c r="G33" s="105">
        <v>0</v>
      </c>
      <c r="H33" s="108">
        <v>0</v>
      </c>
      <c r="I33" s="102">
        <f t="shared" si="6"/>
        <v>0</v>
      </c>
    </row>
    <row r="34" spans="2:9" ht="38.299999999999997" customHeight="1" x14ac:dyDescent="0.3">
      <c r="B34" s="376" t="s">
        <v>338</v>
      </c>
      <c r="C34" s="377"/>
      <c r="D34" s="102">
        <v>20000</v>
      </c>
      <c r="E34" s="105">
        <v>-20000</v>
      </c>
      <c r="F34" s="102">
        <f t="shared" si="8"/>
        <v>0</v>
      </c>
      <c r="G34" s="105">
        <v>0</v>
      </c>
      <c r="H34" s="108">
        <v>0</v>
      </c>
      <c r="I34" s="102">
        <f t="shared" si="6"/>
        <v>0</v>
      </c>
    </row>
    <row r="35" spans="2:9" ht="39.799999999999997" customHeight="1" x14ac:dyDescent="0.3">
      <c r="B35" s="376" t="s">
        <v>339</v>
      </c>
      <c r="C35" s="377"/>
      <c r="D35" s="102">
        <v>268680</v>
      </c>
      <c r="E35" s="105">
        <v>65520.160000000003</v>
      </c>
      <c r="F35" s="102">
        <f t="shared" si="8"/>
        <v>334200.16000000003</v>
      </c>
      <c r="G35" s="106">
        <v>334200.15999999997</v>
      </c>
      <c r="H35" s="107">
        <v>334200.15999999997</v>
      </c>
      <c r="I35" s="102">
        <f t="shared" si="6"/>
        <v>0</v>
      </c>
    </row>
    <row r="36" spans="2:9" ht="23.25" customHeight="1" x14ac:dyDescent="0.3">
      <c r="B36" s="376" t="s">
        <v>340</v>
      </c>
      <c r="C36" s="377"/>
      <c r="D36" s="102">
        <v>133980</v>
      </c>
      <c r="E36" s="105">
        <v>40704.33</v>
      </c>
      <c r="F36" s="102">
        <f t="shared" si="8"/>
        <v>174684.33000000002</v>
      </c>
      <c r="G36" s="106">
        <v>174684.33</v>
      </c>
      <c r="H36" s="107">
        <v>174684.33</v>
      </c>
      <c r="I36" s="102">
        <f t="shared" si="6"/>
        <v>0</v>
      </c>
    </row>
    <row r="37" spans="2:9" ht="26.2" customHeight="1" x14ac:dyDescent="0.3">
      <c r="B37" s="376" t="s">
        <v>341</v>
      </c>
      <c r="C37" s="377"/>
      <c r="D37" s="102">
        <v>30830</v>
      </c>
      <c r="E37" s="105">
        <v>46808.1</v>
      </c>
      <c r="F37" s="102">
        <f t="shared" si="8"/>
        <v>77638.100000000006</v>
      </c>
      <c r="G37" s="106">
        <v>77638.100000000006</v>
      </c>
      <c r="H37" s="107">
        <v>77638.100000000006</v>
      </c>
      <c r="I37" s="102">
        <f t="shared" si="6"/>
        <v>0</v>
      </c>
    </row>
    <row r="38" spans="2:9" ht="28.5" customHeight="1" x14ac:dyDescent="0.3">
      <c r="B38" s="376" t="s">
        <v>342</v>
      </c>
      <c r="C38" s="377"/>
      <c r="D38" s="102">
        <v>314823</v>
      </c>
      <c r="E38" s="105">
        <v>-86202</v>
      </c>
      <c r="F38" s="102">
        <f t="shared" si="8"/>
        <v>228621</v>
      </c>
      <c r="G38" s="106">
        <v>228621</v>
      </c>
      <c r="H38" s="107">
        <v>195545</v>
      </c>
      <c r="I38" s="102">
        <f t="shared" si="6"/>
        <v>0</v>
      </c>
    </row>
    <row r="39" spans="2:9" ht="63" customHeight="1" x14ac:dyDescent="0.3">
      <c r="B39" s="376" t="s">
        <v>343</v>
      </c>
      <c r="C39" s="377"/>
      <c r="D39" s="102">
        <f t="shared" ref="D39:I39" si="9">SUM(D40:D48)</f>
        <v>7009402</v>
      </c>
      <c r="E39" s="102">
        <f t="shared" si="9"/>
        <v>150000</v>
      </c>
      <c r="F39" s="102">
        <f>SUM(F40:F48)</f>
        <v>7159402</v>
      </c>
      <c r="G39" s="103">
        <f>SUM(G40:G48)</f>
        <v>7159402</v>
      </c>
      <c r="H39" s="104">
        <f>SUM(H40:H48)</f>
        <v>7159402</v>
      </c>
      <c r="I39" s="102">
        <f t="shared" si="9"/>
        <v>0</v>
      </c>
    </row>
    <row r="40" spans="2:9" ht="49.6" customHeight="1" x14ac:dyDescent="0.3">
      <c r="B40" s="376" t="s">
        <v>344</v>
      </c>
      <c r="C40" s="377"/>
      <c r="D40" s="102">
        <v>0</v>
      </c>
      <c r="E40" s="105">
        <v>0</v>
      </c>
      <c r="F40" s="102">
        <f>D40+E40</f>
        <v>0</v>
      </c>
      <c r="G40" s="105">
        <v>0</v>
      </c>
      <c r="H40" s="108">
        <v>0</v>
      </c>
      <c r="I40" s="102">
        <f t="shared" si="6"/>
        <v>0</v>
      </c>
    </row>
    <row r="41" spans="2:9" ht="42.05" customHeight="1" x14ac:dyDescent="0.3">
      <c r="B41" s="376" t="s">
        <v>345</v>
      </c>
      <c r="C41" s="377"/>
      <c r="D41" s="102">
        <v>0</v>
      </c>
      <c r="E41" s="105">
        <v>0</v>
      </c>
      <c r="F41" s="102">
        <f t="shared" ref="F41:F83" si="10">D41+E41</f>
        <v>0</v>
      </c>
      <c r="G41" s="105">
        <v>0</v>
      </c>
      <c r="H41" s="108">
        <v>0</v>
      </c>
      <c r="I41" s="102">
        <f t="shared" si="6"/>
        <v>0</v>
      </c>
    </row>
    <row r="42" spans="2:9" ht="36" customHeight="1" x14ac:dyDescent="0.3">
      <c r="B42" s="376" t="s">
        <v>346</v>
      </c>
      <c r="C42" s="377"/>
      <c r="D42" s="102">
        <v>0</v>
      </c>
      <c r="E42" s="105">
        <v>0</v>
      </c>
      <c r="F42" s="102">
        <f t="shared" si="10"/>
        <v>0</v>
      </c>
      <c r="G42" s="105">
        <v>0</v>
      </c>
      <c r="H42" s="108">
        <v>0</v>
      </c>
      <c r="I42" s="102">
        <f t="shared" si="6"/>
        <v>0</v>
      </c>
    </row>
    <row r="43" spans="2:9" ht="24.75" customHeight="1" x14ac:dyDescent="0.3">
      <c r="B43" s="376" t="s">
        <v>347</v>
      </c>
      <c r="C43" s="377"/>
      <c r="D43" s="102">
        <v>7009402</v>
      </c>
      <c r="E43" s="105">
        <v>150000</v>
      </c>
      <c r="F43" s="102">
        <f t="shared" si="10"/>
        <v>7159402</v>
      </c>
      <c r="G43" s="106">
        <v>7159402</v>
      </c>
      <c r="H43" s="107">
        <v>7159402</v>
      </c>
      <c r="I43" s="102">
        <f t="shared" si="6"/>
        <v>0</v>
      </c>
    </row>
    <row r="44" spans="2:9" ht="28.5" customHeight="1" x14ac:dyDescent="0.3">
      <c r="B44" s="376" t="s">
        <v>348</v>
      </c>
      <c r="C44" s="377"/>
      <c r="D44" s="102">
        <v>0</v>
      </c>
      <c r="E44" s="105">
        <v>0</v>
      </c>
      <c r="F44" s="102">
        <f t="shared" si="10"/>
        <v>0</v>
      </c>
      <c r="G44" s="102">
        <v>0</v>
      </c>
      <c r="H44" s="105">
        <v>0</v>
      </c>
      <c r="I44" s="102">
        <f t="shared" si="6"/>
        <v>0</v>
      </c>
    </row>
    <row r="45" spans="2:9" ht="38.299999999999997" customHeight="1" x14ac:dyDescent="0.3">
      <c r="B45" s="376" t="s">
        <v>349</v>
      </c>
      <c r="C45" s="377"/>
      <c r="D45" s="102">
        <v>0</v>
      </c>
      <c r="E45" s="105">
        <v>0</v>
      </c>
      <c r="F45" s="102">
        <f t="shared" si="10"/>
        <v>0</v>
      </c>
      <c r="G45" s="102">
        <v>0</v>
      </c>
      <c r="H45" s="105">
        <v>0</v>
      </c>
      <c r="I45" s="102">
        <f t="shared" si="6"/>
        <v>0</v>
      </c>
    </row>
    <row r="46" spans="2:9" ht="24.75" customHeight="1" x14ac:dyDescent="0.3">
      <c r="B46" s="376" t="s">
        <v>350</v>
      </c>
      <c r="C46" s="377"/>
      <c r="D46" s="102">
        <v>0</v>
      </c>
      <c r="E46" s="105">
        <v>0</v>
      </c>
      <c r="F46" s="102">
        <f t="shared" si="10"/>
        <v>0</v>
      </c>
      <c r="G46" s="102">
        <v>0</v>
      </c>
      <c r="H46" s="105">
        <v>0</v>
      </c>
      <c r="I46" s="102">
        <f t="shared" si="6"/>
        <v>0</v>
      </c>
    </row>
    <row r="47" spans="2:9" ht="22.6" customHeight="1" x14ac:dyDescent="0.3">
      <c r="B47" s="376" t="s">
        <v>351</v>
      </c>
      <c r="C47" s="377"/>
      <c r="D47" s="102">
        <v>0</v>
      </c>
      <c r="E47" s="105">
        <v>0</v>
      </c>
      <c r="F47" s="102">
        <f t="shared" si="10"/>
        <v>0</v>
      </c>
      <c r="G47" s="102">
        <v>0</v>
      </c>
      <c r="H47" s="105">
        <v>0</v>
      </c>
      <c r="I47" s="102">
        <f t="shared" si="6"/>
        <v>0</v>
      </c>
    </row>
    <row r="48" spans="2:9" ht="27" customHeight="1" x14ac:dyDescent="0.3">
      <c r="B48" s="376" t="s">
        <v>352</v>
      </c>
      <c r="C48" s="377"/>
      <c r="D48" s="102">
        <v>0</v>
      </c>
      <c r="E48" s="105">
        <v>0</v>
      </c>
      <c r="F48" s="102">
        <f t="shared" si="10"/>
        <v>0</v>
      </c>
      <c r="G48" s="102">
        <v>0</v>
      </c>
      <c r="H48" s="105">
        <v>0</v>
      </c>
      <c r="I48" s="102">
        <f t="shared" si="6"/>
        <v>0</v>
      </c>
    </row>
    <row r="49" spans="2:9" ht="43.55" customHeight="1" x14ac:dyDescent="0.3">
      <c r="B49" s="376" t="s">
        <v>353</v>
      </c>
      <c r="C49" s="377"/>
      <c r="D49" s="102">
        <f t="shared" ref="D49:I49" si="11">SUM(D50:D58)</f>
        <v>0</v>
      </c>
      <c r="E49" s="102">
        <f t="shared" si="11"/>
        <v>0</v>
      </c>
      <c r="F49" s="102">
        <f t="shared" si="11"/>
        <v>0</v>
      </c>
      <c r="G49" s="105">
        <v>0</v>
      </c>
      <c r="H49" s="108">
        <v>0</v>
      </c>
      <c r="I49" s="102">
        <f t="shared" si="11"/>
        <v>0</v>
      </c>
    </row>
    <row r="50" spans="2:9" ht="26.2" customHeight="1" x14ac:dyDescent="0.3">
      <c r="B50" s="376" t="s">
        <v>354</v>
      </c>
      <c r="C50" s="377"/>
      <c r="D50" s="102">
        <v>0</v>
      </c>
      <c r="E50" s="105">
        <v>0</v>
      </c>
      <c r="F50" s="102">
        <f t="shared" si="10"/>
        <v>0</v>
      </c>
      <c r="G50" s="102">
        <v>0</v>
      </c>
      <c r="H50" s="105">
        <v>0</v>
      </c>
      <c r="I50" s="102">
        <f t="shared" si="6"/>
        <v>0</v>
      </c>
    </row>
    <row r="51" spans="2:9" ht="46.5" customHeight="1" x14ac:dyDescent="0.3">
      <c r="B51" s="376" t="s">
        <v>355</v>
      </c>
      <c r="C51" s="377"/>
      <c r="D51" s="102">
        <v>0</v>
      </c>
      <c r="E51" s="105">
        <v>0</v>
      </c>
      <c r="F51" s="102">
        <f t="shared" si="10"/>
        <v>0</v>
      </c>
      <c r="G51" s="102">
        <v>0</v>
      </c>
      <c r="H51" s="105">
        <v>0</v>
      </c>
      <c r="I51" s="102">
        <f t="shared" si="6"/>
        <v>0</v>
      </c>
    </row>
    <row r="52" spans="2:9" ht="47.3" customHeight="1" x14ac:dyDescent="0.3">
      <c r="B52" s="376" t="s">
        <v>356</v>
      </c>
      <c r="C52" s="377"/>
      <c r="D52" s="102">
        <v>0</v>
      </c>
      <c r="E52" s="105">
        <v>0</v>
      </c>
      <c r="F52" s="102">
        <f t="shared" si="10"/>
        <v>0</v>
      </c>
      <c r="G52" s="102">
        <v>0</v>
      </c>
      <c r="H52" s="105">
        <v>0</v>
      </c>
      <c r="I52" s="102">
        <f t="shared" si="6"/>
        <v>0</v>
      </c>
    </row>
    <row r="53" spans="2:9" ht="24.75" customHeight="1" x14ac:dyDescent="0.3">
      <c r="B53" s="376" t="s">
        <v>357</v>
      </c>
      <c r="C53" s="377"/>
      <c r="D53" s="102">
        <v>0</v>
      </c>
      <c r="E53" s="105">
        <v>0</v>
      </c>
      <c r="F53" s="102">
        <f t="shared" si="10"/>
        <v>0</v>
      </c>
      <c r="G53" s="102">
        <v>0</v>
      </c>
      <c r="H53" s="105">
        <v>0</v>
      </c>
      <c r="I53" s="102">
        <f t="shared" si="6"/>
        <v>0</v>
      </c>
    </row>
    <row r="54" spans="2:9" ht="24.75" customHeight="1" x14ac:dyDescent="0.3">
      <c r="B54" s="376" t="s">
        <v>358</v>
      </c>
      <c r="C54" s="377"/>
      <c r="D54" s="102">
        <v>0</v>
      </c>
      <c r="E54" s="105">
        <v>0</v>
      </c>
      <c r="F54" s="102">
        <f t="shared" si="10"/>
        <v>0</v>
      </c>
      <c r="G54" s="102">
        <v>0</v>
      </c>
      <c r="H54" s="105">
        <v>0</v>
      </c>
      <c r="I54" s="102">
        <f t="shared" si="6"/>
        <v>0</v>
      </c>
    </row>
    <row r="55" spans="2:9" ht="24.75" customHeight="1" x14ac:dyDescent="0.3">
      <c r="B55" s="376" t="s">
        <v>359</v>
      </c>
      <c r="C55" s="377"/>
      <c r="D55" s="102">
        <v>0</v>
      </c>
      <c r="E55" s="105">
        <v>0</v>
      </c>
      <c r="F55" s="102">
        <f t="shared" si="10"/>
        <v>0</v>
      </c>
      <c r="G55" s="102">
        <v>0</v>
      </c>
      <c r="H55" s="105">
        <v>0</v>
      </c>
      <c r="I55" s="102">
        <f t="shared" si="6"/>
        <v>0</v>
      </c>
    </row>
    <row r="56" spans="2:9" ht="24.75" customHeight="1" x14ac:dyDescent="0.3">
      <c r="B56" s="376" t="s">
        <v>360</v>
      </c>
      <c r="C56" s="377"/>
      <c r="D56" s="102">
        <v>0</v>
      </c>
      <c r="E56" s="105">
        <v>0</v>
      </c>
      <c r="F56" s="102">
        <f t="shared" si="10"/>
        <v>0</v>
      </c>
      <c r="G56" s="102">
        <v>0</v>
      </c>
      <c r="H56" s="105">
        <v>0</v>
      </c>
      <c r="I56" s="102">
        <f t="shared" si="6"/>
        <v>0</v>
      </c>
    </row>
    <row r="57" spans="2:9" ht="24.75" customHeight="1" x14ac:dyDescent="0.3">
      <c r="B57" s="376" t="s">
        <v>361</v>
      </c>
      <c r="C57" s="377"/>
      <c r="D57" s="102">
        <v>0</v>
      </c>
      <c r="E57" s="105">
        <v>0</v>
      </c>
      <c r="F57" s="102">
        <f t="shared" si="10"/>
        <v>0</v>
      </c>
      <c r="G57" s="102">
        <v>0</v>
      </c>
      <c r="H57" s="105">
        <v>0</v>
      </c>
      <c r="I57" s="102">
        <f t="shared" si="6"/>
        <v>0</v>
      </c>
    </row>
    <row r="58" spans="2:9" ht="24.75" customHeight="1" x14ac:dyDescent="0.3">
      <c r="B58" s="376" t="s">
        <v>362</v>
      </c>
      <c r="C58" s="377"/>
      <c r="D58" s="102">
        <v>0</v>
      </c>
      <c r="E58" s="105">
        <v>0</v>
      </c>
      <c r="F58" s="102">
        <f t="shared" si="10"/>
        <v>0</v>
      </c>
      <c r="G58" s="102">
        <v>0</v>
      </c>
      <c r="H58" s="105">
        <v>0</v>
      </c>
      <c r="I58" s="102">
        <f t="shared" si="6"/>
        <v>0</v>
      </c>
    </row>
    <row r="59" spans="2:9" ht="24.75" customHeight="1" x14ac:dyDescent="0.3">
      <c r="B59" s="376" t="s">
        <v>363</v>
      </c>
      <c r="C59" s="377"/>
      <c r="D59" s="102">
        <f>SUM(D60:D62)</f>
        <v>0</v>
      </c>
      <c r="E59" s="102">
        <f>SUM(E60:E62)</f>
        <v>0</v>
      </c>
      <c r="F59" s="102">
        <f>SUM(F60:F62)</f>
        <v>0</v>
      </c>
      <c r="G59" s="102">
        <f>SUM(G60:G62)</f>
        <v>0</v>
      </c>
      <c r="H59" s="109">
        <f>SUM(H60:H62)</f>
        <v>0</v>
      </c>
      <c r="I59" s="102">
        <f t="shared" si="6"/>
        <v>0</v>
      </c>
    </row>
    <row r="60" spans="2:9" ht="38.299999999999997" customHeight="1" x14ac:dyDescent="0.3">
      <c r="B60" s="376" t="s">
        <v>364</v>
      </c>
      <c r="C60" s="377"/>
      <c r="D60" s="102">
        <v>0</v>
      </c>
      <c r="E60" s="105">
        <v>0</v>
      </c>
      <c r="F60" s="102">
        <f t="shared" si="10"/>
        <v>0</v>
      </c>
      <c r="G60" s="102">
        <v>0</v>
      </c>
      <c r="H60" s="105">
        <v>0</v>
      </c>
      <c r="I60" s="102">
        <f t="shared" si="6"/>
        <v>0</v>
      </c>
    </row>
    <row r="61" spans="2:9" ht="28.5" customHeight="1" x14ac:dyDescent="0.3">
      <c r="B61" s="376" t="s">
        <v>365</v>
      </c>
      <c r="C61" s="377"/>
      <c r="D61" s="102">
        <v>0</v>
      </c>
      <c r="E61" s="105">
        <v>0</v>
      </c>
      <c r="F61" s="102">
        <f t="shared" si="10"/>
        <v>0</v>
      </c>
      <c r="G61" s="102">
        <v>0</v>
      </c>
      <c r="H61" s="105">
        <v>0</v>
      </c>
      <c r="I61" s="102">
        <f t="shared" si="6"/>
        <v>0</v>
      </c>
    </row>
    <row r="62" spans="2:9" ht="40.6" customHeight="1" x14ac:dyDescent="0.3">
      <c r="B62" s="376" t="s">
        <v>366</v>
      </c>
      <c r="C62" s="377"/>
      <c r="D62" s="102">
        <v>0</v>
      </c>
      <c r="E62" s="105">
        <v>0</v>
      </c>
      <c r="F62" s="102">
        <f t="shared" si="10"/>
        <v>0</v>
      </c>
      <c r="G62" s="102">
        <v>0</v>
      </c>
      <c r="H62" s="105">
        <v>0</v>
      </c>
      <c r="I62" s="102">
        <f t="shared" si="6"/>
        <v>0</v>
      </c>
    </row>
    <row r="63" spans="2:9" ht="45.85" customHeight="1" x14ac:dyDescent="0.3">
      <c r="B63" s="376" t="s">
        <v>367</v>
      </c>
      <c r="C63" s="377"/>
      <c r="D63" s="102">
        <f>SUM(D64:D71)</f>
        <v>0</v>
      </c>
      <c r="E63" s="102">
        <f>SUM(E64:E71)</f>
        <v>0</v>
      </c>
      <c r="F63" s="102">
        <f>F64+F65+F66+F67+F68+F70+F71</f>
        <v>0</v>
      </c>
      <c r="G63" s="102">
        <f>SUM(G64:G66)</f>
        <v>0</v>
      </c>
      <c r="H63" s="109">
        <f>SUM(H64:H66)</f>
        <v>0</v>
      </c>
      <c r="I63" s="102">
        <f t="shared" si="6"/>
        <v>0</v>
      </c>
    </row>
    <row r="64" spans="2:9" ht="47.95" customHeight="1" x14ac:dyDescent="0.3">
      <c r="B64" s="376" t="s">
        <v>368</v>
      </c>
      <c r="C64" s="377"/>
      <c r="D64" s="102">
        <v>0</v>
      </c>
      <c r="E64" s="105">
        <v>0</v>
      </c>
      <c r="F64" s="102">
        <f t="shared" si="10"/>
        <v>0</v>
      </c>
      <c r="G64" s="102">
        <v>0</v>
      </c>
      <c r="H64" s="105">
        <v>0</v>
      </c>
      <c r="I64" s="102">
        <f t="shared" si="6"/>
        <v>0</v>
      </c>
    </row>
    <row r="65" spans="2:9" ht="27.85" customHeight="1" x14ac:dyDescent="0.3">
      <c r="B65" s="376" t="s">
        <v>369</v>
      </c>
      <c r="C65" s="377"/>
      <c r="D65" s="102">
        <v>0</v>
      </c>
      <c r="E65" s="105">
        <v>0</v>
      </c>
      <c r="F65" s="102">
        <f t="shared" si="10"/>
        <v>0</v>
      </c>
      <c r="G65" s="102">
        <v>0</v>
      </c>
      <c r="H65" s="105">
        <v>0</v>
      </c>
      <c r="I65" s="102">
        <f t="shared" si="6"/>
        <v>0</v>
      </c>
    </row>
    <row r="66" spans="2:9" ht="27.85" customHeight="1" x14ac:dyDescent="0.3">
      <c r="B66" s="376" t="s">
        <v>370</v>
      </c>
      <c r="C66" s="377"/>
      <c r="D66" s="102">
        <v>0</v>
      </c>
      <c r="E66" s="105">
        <v>0</v>
      </c>
      <c r="F66" s="102">
        <f t="shared" si="10"/>
        <v>0</v>
      </c>
      <c r="G66" s="102">
        <v>0</v>
      </c>
      <c r="H66" s="105">
        <v>0</v>
      </c>
      <c r="I66" s="102">
        <f t="shared" si="6"/>
        <v>0</v>
      </c>
    </row>
    <row r="67" spans="2:9" ht="27.85" customHeight="1" x14ac:dyDescent="0.3">
      <c r="B67" s="376" t="s">
        <v>371</v>
      </c>
      <c r="C67" s="377"/>
      <c r="D67" s="102">
        <v>0</v>
      </c>
      <c r="E67" s="105">
        <v>0</v>
      </c>
      <c r="F67" s="102">
        <f t="shared" si="10"/>
        <v>0</v>
      </c>
      <c r="G67" s="102">
        <v>0</v>
      </c>
      <c r="H67" s="105">
        <v>0</v>
      </c>
      <c r="I67" s="102">
        <f t="shared" si="6"/>
        <v>0</v>
      </c>
    </row>
    <row r="68" spans="2:9" ht="42.75" customHeight="1" x14ac:dyDescent="0.3">
      <c r="B68" s="376" t="s">
        <v>372</v>
      </c>
      <c r="C68" s="377"/>
      <c r="D68" s="102">
        <v>0</v>
      </c>
      <c r="E68" s="105">
        <v>0</v>
      </c>
      <c r="F68" s="102">
        <f t="shared" si="10"/>
        <v>0</v>
      </c>
      <c r="G68" s="102">
        <v>0</v>
      </c>
      <c r="H68" s="105">
        <v>0</v>
      </c>
      <c r="I68" s="102">
        <f t="shared" si="6"/>
        <v>0</v>
      </c>
    </row>
    <row r="69" spans="2:9" ht="44.2" customHeight="1" x14ac:dyDescent="0.3">
      <c r="B69" s="376" t="s">
        <v>373</v>
      </c>
      <c r="C69" s="377"/>
      <c r="D69" s="102">
        <v>0</v>
      </c>
      <c r="E69" s="105">
        <v>0</v>
      </c>
      <c r="F69" s="102">
        <f t="shared" si="10"/>
        <v>0</v>
      </c>
      <c r="G69" s="102">
        <v>0</v>
      </c>
      <c r="H69" s="105">
        <v>0</v>
      </c>
      <c r="I69" s="102">
        <f t="shared" si="6"/>
        <v>0</v>
      </c>
    </row>
    <row r="70" spans="2:9" ht="29.95" customHeight="1" x14ac:dyDescent="0.3">
      <c r="B70" s="376" t="s">
        <v>374</v>
      </c>
      <c r="C70" s="377"/>
      <c r="D70" s="102">
        <v>0</v>
      </c>
      <c r="E70" s="105">
        <v>0</v>
      </c>
      <c r="F70" s="102">
        <f t="shared" si="10"/>
        <v>0</v>
      </c>
      <c r="G70" s="102">
        <v>0</v>
      </c>
      <c r="H70" s="105">
        <v>0</v>
      </c>
      <c r="I70" s="102">
        <f t="shared" si="6"/>
        <v>0</v>
      </c>
    </row>
    <row r="71" spans="2:9" ht="47.3" customHeight="1" x14ac:dyDescent="0.3">
      <c r="B71" s="376" t="s">
        <v>375</v>
      </c>
      <c r="C71" s="377"/>
      <c r="D71" s="102">
        <v>0</v>
      </c>
      <c r="E71" s="105">
        <v>0</v>
      </c>
      <c r="F71" s="102">
        <f t="shared" si="10"/>
        <v>0</v>
      </c>
      <c r="G71" s="102">
        <v>0</v>
      </c>
      <c r="H71" s="105">
        <v>0</v>
      </c>
      <c r="I71" s="102">
        <f t="shared" si="6"/>
        <v>0</v>
      </c>
    </row>
    <row r="72" spans="2:9" ht="49.6" customHeight="1" x14ac:dyDescent="0.3">
      <c r="B72" s="376" t="s">
        <v>376</v>
      </c>
      <c r="C72" s="377"/>
      <c r="D72" s="102">
        <f>SUM(D73:D75)</f>
        <v>0</v>
      </c>
      <c r="E72" s="102">
        <f>SUM(E73:E75)</f>
        <v>0</v>
      </c>
      <c r="F72" s="102">
        <f>SUM(F73:F75)</f>
        <v>0</v>
      </c>
      <c r="G72" s="110">
        <f>SUM(G73:G75)</f>
        <v>0</v>
      </c>
      <c r="H72" s="111">
        <f>SUM(H73:H75)</f>
        <v>0</v>
      </c>
      <c r="I72" s="102">
        <f t="shared" si="6"/>
        <v>0</v>
      </c>
    </row>
    <row r="73" spans="2:9" ht="29.95" customHeight="1" x14ac:dyDescent="0.3">
      <c r="B73" s="376" t="s">
        <v>377</v>
      </c>
      <c r="C73" s="377"/>
      <c r="D73" s="102">
        <v>0</v>
      </c>
      <c r="E73" s="105">
        <v>0</v>
      </c>
      <c r="F73" s="102">
        <f>D73+E73</f>
        <v>0</v>
      </c>
      <c r="G73" s="102">
        <v>0</v>
      </c>
      <c r="H73" s="105">
        <v>0</v>
      </c>
      <c r="I73" s="102">
        <f t="shared" si="6"/>
        <v>0</v>
      </c>
    </row>
    <row r="74" spans="2:9" ht="29.95" customHeight="1" x14ac:dyDescent="0.3">
      <c r="B74" s="376" t="s">
        <v>378</v>
      </c>
      <c r="C74" s="377"/>
      <c r="D74" s="102">
        <v>0</v>
      </c>
      <c r="E74" s="105">
        <v>0</v>
      </c>
      <c r="F74" s="102">
        <f t="shared" si="10"/>
        <v>0</v>
      </c>
      <c r="G74" s="102">
        <v>0</v>
      </c>
      <c r="H74" s="105">
        <v>0</v>
      </c>
      <c r="I74" s="102">
        <f t="shared" si="6"/>
        <v>0</v>
      </c>
    </row>
    <row r="75" spans="2:9" ht="29.95" customHeight="1" x14ac:dyDescent="0.3">
      <c r="B75" s="376" t="s">
        <v>379</v>
      </c>
      <c r="C75" s="377"/>
      <c r="D75" s="102">
        <v>0</v>
      </c>
      <c r="E75" s="105">
        <v>0</v>
      </c>
      <c r="F75" s="102">
        <f t="shared" si="10"/>
        <v>0</v>
      </c>
      <c r="G75" s="102">
        <v>0</v>
      </c>
      <c r="H75" s="105">
        <v>0</v>
      </c>
      <c r="I75" s="102">
        <f t="shared" si="6"/>
        <v>0</v>
      </c>
    </row>
    <row r="76" spans="2:9" ht="29.95" customHeight="1" x14ac:dyDescent="0.3">
      <c r="B76" s="376" t="s">
        <v>380</v>
      </c>
      <c r="C76" s="377"/>
      <c r="D76" s="102">
        <f>SUM(D77:D83)</f>
        <v>0</v>
      </c>
      <c r="E76" s="102">
        <f>SUM(E77:E83)</f>
        <v>0</v>
      </c>
      <c r="F76" s="102">
        <f>SUM(F77:F83)</f>
        <v>0</v>
      </c>
      <c r="G76" s="102">
        <f>SUM(G77:G79)</f>
        <v>0</v>
      </c>
      <c r="H76" s="102">
        <f>SUM(H77:H79)</f>
        <v>0</v>
      </c>
      <c r="I76" s="102">
        <f t="shared" si="6"/>
        <v>0</v>
      </c>
    </row>
    <row r="77" spans="2:9" ht="29.95" customHeight="1" x14ac:dyDescent="0.3">
      <c r="B77" s="376" t="s">
        <v>381</v>
      </c>
      <c r="C77" s="377"/>
      <c r="D77" s="102">
        <v>0</v>
      </c>
      <c r="E77" s="105">
        <v>0</v>
      </c>
      <c r="F77" s="102">
        <f t="shared" si="10"/>
        <v>0</v>
      </c>
      <c r="G77" s="102">
        <v>0</v>
      </c>
      <c r="H77" s="105">
        <v>0</v>
      </c>
      <c r="I77" s="102">
        <f t="shared" si="6"/>
        <v>0</v>
      </c>
    </row>
    <row r="78" spans="2:9" ht="29.95" customHeight="1" x14ac:dyDescent="0.3">
      <c r="B78" s="376" t="s">
        <v>382</v>
      </c>
      <c r="C78" s="377"/>
      <c r="D78" s="102">
        <v>0</v>
      </c>
      <c r="E78" s="105">
        <v>0</v>
      </c>
      <c r="F78" s="102">
        <f t="shared" si="10"/>
        <v>0</v>
      </c>
      <c r="G78" s="102">
        <v>0</v>
      </c>
      <c r="H78" s="105">
        <v>0</v>
      </c>
      <c r="I78" s="102">
        <f t="shared" si="6"/>
        <v>0</v>
      </c>
    </row>
    <row r="79" spans="2:9" ht="29.95" customHeight="1" x14ac:dyDescent="0.3">
      <c r="B79" s="376" t="s">
        <v>383</v>
      </c>
      <c r="C79" s="377"/>
      <c r="D79" s="102">
        <v>0</v>
      </c>
      <c r="E79" s="105">
        <v>0</v>
      </c>
      <c r="F79" s="102">
        <f t="shared" si="10"/>
        <v>0</v>
      </c>
      <c r="G79" s="102">
        <v>0</v>
      </c>
      <c r="H79" s="105">
        <v>0</v>
      </c>
      <c r="I79" s="102">
        <f t="shared" si="6"/>
        <v>0</v>
      </c>
    </row>
    <row r="80" spans="2:9" ht="29.95" customHeight="1" x14ac:dyDescent="0.3">
      <c r="B80" s="376" t="s">
        <v>384</v>
      </c>
      <c r="C80" s="377"/>
      <c r="D80" s="102">
        <v>0</v>
      </c>
      <c r="E80" s="105">
        <v>0</v>
      </c>
      <c r="F80" s="102">
        <f t="shared" si="10"/>
        <v>0</v>
      </c>
      <c r="G80" s="102">
        <v>0</v>
      </c>
      <c r="H80" s="105">
        <v>0</v>
      </c>
      <c r="I80" s="102">
        <f t="shared" si="6"/>
        <v>0</v>
      </c>
    </row>
    <row r="81" spans="2:11" ht="28.5" customHeight="1" x14ac:dyDescent="0.3">
      <c r="B81" s="376" t="s">
        <v>385</v>
      </c>
      <c r="C81" s="377"/>
      <c r="D81" s="102">
        <v>0</v>
      </c>
      <c r="E81" s="105">
        <v>0</v>
      </c>
      <c r="F81" s="102">
        <f t="shared" si="10"/>
        <v>0</v>
      </c>
      <c r="G81" s="102">
        <v>0</v>
      </c>
      <c r="H81" s="105">
        <v>0</v>
      </c>
      <c r="I81" s="102">
        <f t="shared" si="6"/>
        <v>0</v>
      </c>
    </row>
    <row r="82" spans="2:11" ht="28.5" customHeight="1" x14ac:dyDescent="0.3">
      <c r="B82" s="376" t="s">
        <v>386</v>
      </c>
      <c r="C82" s="377"/>
      <c r="D82" s="102">
        <v>0</v>
      </c>
      <c r="E82" s="105">
        <v>0</v>
      </c>
      <c r="F82" s="102">
        <f t="shared" si="10"/>
        <v>0</v>
      </c>
      <c r="G82" s="102">
        <v>0</v>
      </c>
      <c r="H82" s="105">
        <v>0</v>
      </c>
      <c r="I82" s="102">
        <f t="shared" si="6"/>
        <v>0</v>
      </c>
    </row>
    <row r="83" spans="2:11" ht="53.2" customHeight="1" x14ac:dyDescent="0.3">
      <c r="B83" s="376" t="s">
        <v>387</v>
      </c>
      <c r="C83" s="377"/>
      <c r="D83" s="102">
        <v>0</v>
      </c>
      <c r="E83" s="105">
        <v>0</v>
      </c>
      <c r="F83" s="102">
        <f t="shared" si="10"/>
        <v>0</v>
      </c>
      <c r="G83" s="102">
        <v>0</v>
      </c>
      <c r="H83" s="105">
        <v>0</v>
      </c>
      <c r="I83" s="102">
        <f t="shared" si="6"/>
        <v>0</v>
      </c>
    </row>
    <row r="84" spans="2:11" ht="53.2" customHeight="1" x14ac:dyDescent="0.3">
      <c r="B84" s="380" t="s">
        <v>388</v>
      </c>
      <c r="C84" s="381"/>
      <c r="D84" s="112">
        <f t="shared" ref="D84:I84" si="12">D85+D103+D93+D113+D123+D133+D137+D146+D150</f>
        <v>72034609</v>
      </c>
      <c r="E84" s="112">
        <f t="shared" si="12"/>
        <v>318657.33999999985</v>
      </c>
      <c r="F84" s="112">
        <f t="shared" si="12"/>
        <v>72353266.340000004</v>
      </c>
      <c r="G84" s="113">
        <f t="shared" si="12"/>
        <v>65760448.049999997</v>
      </c>
      <c r="H84" s="114">
        <f t="shared" si="12"/>
        <v>65263214.890000001</v>
      </c>
      <c r="I84" s="112">
        <f t="shared" si="12"/>
        <v>6592818.2900000038</v>
      </c>
      <c r="K84" s="24"/>
    </row>
    <row r="85" spans="2:11" ht="53.2" customHeight="1" x14ac:dyDescent="0.3">
      <c r="B85" s="376" t="s">
        <v>315</v>
      </c>
      <c r="C85" s="377"/>
      <c r="D85" s="102">
        <f>SUM(D86:D92)</f>
        <v>40701966</v>
      </c>
      <c r="E85" s="102">
        <v>1248908.3399999999</v>
      </c>
      <c r="F85" s="102">
        <f>SUM(F86:F92)</f>
        <v>41950874.340000004</v>
      </c>
      <c r="G85" s="103">
        <f>SUM(G86:G92)</f>
        <v>41937804.859999999</v>
      </c>
      <c r="H85" s="104">
        <f>SUM(H86:H92)</f>
        <v>41440571.700000003</v>
      </c>
      <c r="I85" s="102">
        <f t="shared" ref="I85:I148" si="13">F85-G85</f>
        <v>13069.480000004172</v>
      </c>
    </row>
    <row r="86" spans="2:11" ht="53.2" customHeight="1" x14ac:dyDescent="0.3">
      <c r="B86" s="376" t="s">
        <v>316</v>
      </c>
      <c r="C86" s="377"/>
      <c r="D86" s="102">
        <v>14150892.720000001</v>
      </c>
      <c r="E86" s="105">
        <v>451300.33</v>
      </c>
      <c r="F86" s="102">
        <f t="shared" ref="F86:F92" si="14">D86+E86</f>
        <v>14602193.050000001</v>
      </c>
      <c r="G86" s="106">
        <v>14589123.57</v>
      </c>
      <c r="H86" s="107">
        <v>14589123.57</v>
      </c>
      <c r="I86" s="102">
        <f t="shared" si="13"/>
        <v>13069.480000000447</v>
      </c>
    </row>
    <row r="87" spans="2:11" ht="53.2" customHeight="1" x14ac:dyDescent="0.3">
      <c r="B87" s="376" t="s">
        <v>317</v>
      </c>
      <c r="C87" s="377"/>
      <c r="D87" s="102">
        <v>520523.23</v>
      </c>
      <c r="E87" s="105">
        <v>-87224.6</v>
      </c>
      <c r="F87" s="102">
        <f t="shared" si="14"/>
        <v>433298.63</v>
      </c>
      <c r="G87" s="106">
        <v>433298.63</v>
      </c>
      <c r="H87" s="107">
        <v>433298.63</v>
      </c>
      <c r="I87" s="102">
        <f t="shared" si="13"/>
        <v>0</v>
      </c>
    </row>
    <row r="88" spans="2:11" ht="26.2" customHeight="1" x14ac:dyDescent="0.3">
      <c r="B88" s="376" t="s">
        <v>318</v>
      </c>
      <c r="C88" s="377"/>
      <c r="D88" s="102">
        <v>3068315.24</v>
      </c>
      <c r="E88" s="105">
        <v>-405675.46</v>
      </c>
      <c r="F88" s="102">
        <f t="shared" si="14"/>
        <v>2662639.7800000003</v>
      </c>
      <c r="G88" s="106">
        <v>2662639.7799999998</v>
      </c>
      <c r="H88" s="107">
        <v>2662639.7799999998</v>
      </c>
      <c r="I88" s="102">
        <f t="shared" si="13"/>
        <v>0</v>
      </c>
    </row>
    <row r="89" spans="2:11" ht="26.2" customHeight="1" x14ac:dyDescent="0.3">
      <c r="B89" s="376" t="s">
        <v>319</v>
      </c>
      <c r="C89" s="377"/>
      <c r="D89" s="102">
        <v>5257620.9400000004</v>
      </c>
      <c r="E89" s="105">
        <v>-1186993.06</v>
      </c>
      <c r="F89" s="102">
        <f t="shared" si="14"/>
        <v>4070627.8800000004</v>
      </c>
      <c r="G89" s="106">
        <v>4070627.88</v>
      </c>
      <c r="H89" s="107">
        <v>3712586.07</v>
      </c>
      <c r="I89" s="102">
        <f t="shared" si="13"/>
        <v>0</v>
      </c>
    </row>
    <row r="90" spans="2:11" ht="53.2" customHeight="1" x14ac:dyDescent="0.3">
      <c r="B90" s="376" t="s">
        <v>320</v>
      </c>
      <c r="C90" s="377"/>
      <c r="D90" s="102">
        <v>17704613.870000001</v>
      </c>
      <c r="E90" s="105">
        <v>2477501.13</v>
      </c>
      <c r="F90" s="102">
        <f t="shared" si="14"/>
        <v>20182115</v>
      </c>
      <c r="G90" s="106">
        <v>20182115</v>
      </c>
      <c r="H90" s="107">
        <v>20042923.649999999</v>
      </c>
      <c r="I90" s="102">
        <f t="shared" si="13"/>
        <v>0</v>
      </c>
    </row>
    <row r="91" spans="2:11" ht="24.75" customHeight="1" x14ac:dyDescent="0.3">
      <c r="B91" s="376" t="s">
        <v>321</v>
      </c>
      <c r="C91" s="377"/>
      <c r="D91" s="102">
        <v>0</v>
      </c>
      <c r="E91" s="105">
        <v>0</v>
      </c>
      <c r="F91" s="102">
        <f t="shared" si="14"/>
        <v>0</v>
      </c>
      <c r="G91" s="105">
        <v>0</v>
      </c>
      <c r="H91" s="105">
        <v>0</v>
      </c>
      <c r="I91" s="102">
        <f t="shared" si="13"/>
        <v>0</v>
      </c>
    </row>
    <row r="92" spans="2:11" ht="24.75" customHeight="1" x14ac:dyDescent="0.3">
      <c r="B92" s="376" t="s">
        <v>322</v>
      </c>
      <c r="C92" s="377"/>
      <c r="D92" s="102">
        <v>0</v>
      </c>
      <c r="E92" s="105">
        <v>0</v>
      </c>
      <c r="F92" s="102">
        <f t="shared" si="14"/>
        <v>0</v>
      </c>
      <c r="G92" s="105">
        <v>0</v>
      </c>
      <c r="H92" s="105">
        <v>0</v>
      </c>
      <c r="I92" s="102">
        <f t="shared" si="13"/>
        <v>0</v>
      </c>
    </row>
    <row r="93" spans="2:11" ht="53.2" customHeight="1" x14ac:dyDescent="0.3">
      <c r="B93" s="376" t="s">
        <v>323</v>
      </c>
      <c r="C93" s="377"/>
      <c r="D93" s="102">
        <f>SUM(D94:D102)</f>
        <v>4996121</v>
      </c>
      <c r="E93" s="102">
        <f>SUM(E94:E102)</f>
        <v>0</v>
      </c>
      <c r="F93" s="102">
        <f>SUM(F94:F102)</f>
        <v>4996121</v>
      </c>
      <c r="G93" s="103">
        <f>SUM(G94:G102)</f>
        <v>3742618.37</v>
      </c>
      <c r="H93" s="104">
        <f>SUM(H94:H102)</f>
        <v>3742618.37</v>
      </c>
      <c r="I93" s="102">
        <f t="shared" si="13"/>
        <v>1253502.6299999999</v>
      </c>
    </row>
    <row r="94" spans="2:11" ht="53.2" customHeight="1" x14ac:dyDescent="0.3">
      <c r="B94" s="376" t="s">
        <v>324</v>
      </c>
      <c r="C94" s="377"/>
      <c r="D94" s="102">
        <v>2338266</v>
      </c>
      <c r="E94" s="105">
        <v>0</v>
      </c>
      <c r="F94" s="102">
        <f t="shared" ref="F94:F102" si="15">D94+E94</f>
        <v>2338266</v>
      </c>
      <c r="G94" s="106">
        <v>1710211.24</v>
      </c>
      <c r="H94" s="107">
        <v>1710211.24</v>
      </c>
      <c r="I94" s="102">
        <f t="shared" si="13"/>
        <v>628054.76</v>
      </c>
    </row>
    <row r="95" spans="2:11" ht="24.75" customHeight="1" x14ac:dyDescent="0.3">
      <c r="B95" s="376" t="s">
        <v>325</v>
      </c>
      <c r="C95" s="377"/>
      <c r="D95" s="102">
        <v>180730</v>
      </c>
      <c r="E95" s="105">
        <v>0</v>
      </c>
      <c r="F95" s="102">
        <f t="shared" si="15"/>
        <v>180730</v>
      </c>
      <c r="G95" s="106">
        <v>121868.59</v>
      </c>
      <c r="H95" s="107">
        <v>121868.59</v>
      </c>
      <c r="I95" s="102">
        <f t="shared" si="13"/>
        <v>58861.41</v>
      </c>
    </row>
    <row r="96" spans="2:11" ht="47.3" customHeight="1" x14ac:dyDescent="0.3">
      <c r="B96" s="376" t="s">
        <v>326</v>
      </c>
      <c r="C96" s="377"/>
      <c r="D96" s="102">
        <v>0</v>
      </c>
      <c r="E96" s="105">
        <v>0</v>
      </c>
      <c r="F96" s="102">
        <f t="shared" si="15"/>
        <v>0</v>
      </c>
      <c r="G96" s="105">
        <v>0</v>
      </c>
      <c r="H96" s="105">
        <v>0</v>
      </c>
      <c r="I96" s="102">
        <f t="shared" si="13"/>
        <v>0</v>
      </c>
    </row>
    <row r="97" spans="2:9" ht="47.95" customHeight="1" x14ac:dyDescent="0.3">
      <c r="B97" s="376" t="s">
        <v>327</v>
      </c>
      <c r="C97" s="377"/>
      <c r="D97" s="102">
        <v>128190</v>
      </c>
      <c r="E97" s="105">
        <v>0</v>
      </c>
      <c r="F97" s="102">
        <f t="shared" si="15"/>
        <v>128190</v>
      </c>
      <c r="G97" s="106">
        <v>86775.99</v>
      </c>
      <c r="H97" s="107">
        <v>86775.99</v>
      </c>
      <c r="I97" s="102">
        <f t="shared" si="13"/>
        <v>41414.009999999995</v>
      </c>
    </row>
    <row r="98" spans="2:9" ht="42.05" customHeight="1" x14ac:dyDescent="0.3">
      <c r="B98" s="376" t="s">
        <v>328</v>
      </c>
      <c r="C98" s="377"/>
      <c r="D98" s="102">
        <v>0</v>
      </c>
      <c r="E98" s="105">
        <v>0</v>
      </c>
      <c r="F98" s="102">
        <f t="shared" si="15"/>
        <v>0</v>
      </c>
      <c r="G98" s="105">
        <v>0</v>
      </c>
      <c r="H98" s="105">
        <v>0</v>
      </c>
      <c r="I98" s="102">
        <f t="shared" si="13"/>
        <v>0</v>
      </c>
    </row>
    <row r="99" spans="2:9" ht="36" customHeight="1" x14ac:dyDescent="0.3">
      <c r="B99" s="376" t="s">
        <v>329</v>
      </c>
      <c r="C99" s="377"/>
      <c r="D99" s="102">
        <v>2120470</v>
      </c>
      <c r="E99" s="105">
        <v>0</v>
      </c>
      <c r="F99" s="102">
        <f t="shared" si="15"/>
        <v>2120470</v>
      </c>
      <c r="G99" s="106">
        <v>1788850.28</v>
      </c>
      <c r="H99" s="107">
        <v>1788850.28</v>
      </c>
      <c r="I99" s="102">
        <f t="shared" si="13"/>
        <v>331619.71999999997</v>
      </c>
    </row>
    <row r="100" spans="2:9" ht="53.2" customHeight="1" x14ac:dyDescent="0.3">
      <c r="B100" s="376" t="s">
        <v>330</v>
      </c>
      <c r="C100" s="377"/>
      <c r="D100" s="102">
        <v>220000</v>
      </c>
      <c r="E100" s="105">
        <v>0</v>
      </c>
      <c r="F100" s="102">
        <f t="shared" si="15"/>
        <v>220000</v>
      </c>
      <c r="G100" s="106">
        <v>31088</v>
      </c>
      <c r="H100" s="107">
        <v>31088</v>
      </c>
      <c r="I100" s="102">
        <f t="shared" si="13"/>
        <v>188912</v>
      </c>
    </row>
    <row r="101" spans="2:9" ht="28.5" customHeight="1" x14ac:dyDescent="0.3">
      <c r="B101" s="376" t="s">
        <v>331</v>
      </c>
      <c r="C101" s="377"/>
      <c r="D101" s="102">
        <v>0</v>
      </c>
      <c r="E101" s="105">
        <v>0</v>
      </c>
      <c r="F101" s="102">
        <f t="shared" si="15"/>
        <v>0</v>
      </c>
      <c r="G101" s="105">
        <v>0</v>
      </c>
      <c r="H101" s="105">
        <v>0</v>
      </c>
      <c r="I101" s="102">
        <f t="shared" si="13"/>
        <v>0</v>
      </c>
    </row>
    <row r="102" spans="2:9" ht="45.85" customHeight="1" x14ac:dyDescent="0.3">
      <c r="B102" s="376" t="s">
        <v>332</v>
      </c>
      <c r="C102" s="377"/>
      <c r="D102" s="102">
        <v>8465</v>
      </c>
      <c r="E102" s="105">
        <v>0</v>
      </c>
      <c r="F102" s="102">
        <f t="shared" si="15"/>
        <v>8465</v>
      </c>
      <c r="G102" s="106">
        <v>3824.27</v>
      </c>
      <c r="H102" s="107">
        <v>3824.27</v>
      </c>
      <c r="I102" s="102">
        <f t="shared" si="13"/>
        <v>4640.7299999999996</v>
      </c>
    </row>
    <row r="103" spans="2:9" ht="45" customHeight="1" x14ac:dyDescent="0.3">
      <c r="B103" s="376" t="s">
        <v>333</v>
      </c>
      <c r="C103" s="377"/>
      <c r="D103" s="102">
        <f>SUM(D104:D112)</f>
        <v>12760148</v>
      </c>
      <c r="E103" s="102">
        <f>SUM(E104:E112)</f>
        <v>1200000</v>
      </c>
      <c r="F103" s="102">
        <f>SUM(F104:F112)</f>
        <v>13960148</v>
      </c>
      <c r="G103" s="103">
        <f>SUM(G104:G112)</f>
        <v>11025154.82</v>
      </c>
      <c r="H103" s="104">
        <f>SUM(H104:H112)</f>
        <v>11025154.82</v>
      </c>
      <c r="I103" s="102">
        <f t="shared" si="13"/>
        <v>2934993.1799999997</v>
      </c>
    </row>
    <row r="104" spans="2:9" ht="29.95" customHeight="1" x14ac:dyDescent="0.3">
      <c r="B104" s="376" t="s">
        <v>334</v>
      </c>
      <c r="C104" s="377"/>
      <c r="D104" s="102">
        <v>1198631</v>
      </c>
      <c r="E104" s="105">
        <v>0</v>
      </c>
      <c r="F104" s="105">
        <f t="shared" ref="F104:F112" si="16">D104+E104</f>
        <v>1198631</v>
      </c>
      <c r="G104" s="106">
        <v>888457.27</v>
      </c>
      <c r="H104" s="107">
        <v>888457.27</v>
      </c>
      <c r="I104" s="102">
        <f t="shared" si="13"/>
        <v>310173.73</v>
      </c>
    </row>
    <row r="105" spans="2:9" ht="29.95" customHeight="1" x14ac:dyDescent="0.3">
      <c r="B105" s="376" t="s">
        <v>335</v>
      </c>
      <c r="C105" s="377"/>
      <c r="D105" s="102">
        <v>2873547</v>
      </c>
      <c r="E105" s="105">
        <v>0</v>
      </c>
      <c r="F105" s="105">
        <f t="shared" si="16"/>
        <v>2873547</v>
      </c>
      <c r="G105" s="106">
        <v>2614123.15</v>
      </c>
      <c r="H105" s="107">
        <v>2614123.15</v>
      </c>
      <c r="I105" s="102">
        <f t="shared" si="13"/>
        <v>259423.85000000009</v>
      </c>
    </row>
    <row r="106" spans="2:9" ht="53.2" customHeight="1" x14ac:dyDescent="0.3">
      <c r="B106" s="376" t="s">
        <v>336</v>
      </c>
      <c r="C106" s="377"/>
      <c r="D106" s="102">
        <v>3355617</v>
      </c>
      <c r="E106" s="105">
        <v>0</v>
      </c>
      <c r="F106" s="105">
        <f t="shared" si="16"/>
        <v>3355617</v>
      </c>
      <c r="G106" s="106">
        <v>2329723.2599999998</v>
      </c>
      <c r="H106" s="107">
        <v>2329723.2599999998</v>
      </c>
      <c r="I106" s="102">
        <f t="shared" si="13"/>
        <v>1025893.7400000002</v>
      </c>
    </row>
    <row r="107" spans="2:9" ht="53.2" customHeight="1" x14ac:dyDescent="0.3">
      <c r="B107" s="376" t="s">
        <v>337</v>
      </c>
      <c r="C107" s="377"/>
      <c r="D107" s="102">
        <v>384800</v>
      </c>
      <c r="E107" s="105">
        <v>0</v>
      </c>
      <c r="F107" s="105">
        <f t="shared" si="16"/>
        <v>384800</v>
      </c>
      <c r="G107" s="106">
        <v>306843.71999999997</v>
      </c>
      <c r="H107" s="107">
        <v>306843.71999999997</v>
      </c>
      <c r="I107" s="102">
        <f t="shared" si="13"/>
        <v>77956.280000000028</v>
      </c>
    </row>
    <row r="108" spans="2:9" ht="53.2" customHeight="1" x14ac:dyDescent="0.3">
      <c r="B108" s="376" t="s">
        <v>338</v>
      </c>
      <c r="C108" s="377"/>
      <c r="D108" s="102">
        <v>3033895</v>
      </c>
      <c r="E108" s="105">
        <v>1400000</v>
      </c>
      <c r="F108" s="105">
        <f t="shared" si="16"/>
        <v>4433895</v>
      </c>
      <c r="G108" s="106">
        <v>3879742.37</v>
      </c>
      <c r="H108" s="107">
        <v>3879742.37</v>
      </c>
      <c r="I108" s="102">
        <f t="shared" si="13"/>
        <v>554152.62999999989</v>
      </c>
    </row>
    <row r="109" spans="2:9" ht="53.2" customHeight="1" x14ac:dyDescent="0.3">
      <c r="B109" s="376" t="s">
        <v>339</v>
      </c>
      <c r="C109" s="377"/>
      <c r="D109" s="102">
        <v>0</v>
      </c>
      <c r="E109" s="105">
        <v>0</v>
      </c>
      <c r="F109" s="105">
        <f t="shared" si="16"/>
        <v>0</v>
      </c>
      <c r="G109" s="105">
        <v>0</v>
      </c>
      <c r="H109" s="105">
        <v>0</v>
      </c>
      <c r="I109" s="102">
        <f t="shared" si="13"/>
        <v>0</v>
      </c>
    </row>
    <row r="110" spans="2:9" ht="27" customHeight="1" x14ac:dyDescent="0.3">
      <c r="B110" s="376" t="s">
        <v>340</v>
      </c>
      <c r="C110" s="377"/>
      <c r="D110" s="102">
        <v>1075540</v>
      </c>
      <c r="E110" s="105">
        <v>0</v>
      </c>
      <c r="F110" s="105">
        <f t="shared" si="16"/>
        <v>1075540</v>
      </c>
      <c r="G110" s="106">
        <v>596850.23</v>
      </c>
      <c r="H110" s="107">
        <v>596850.23</v>
      </c>
      <c r="I110" s="102">
        <f t="shared" si="13"/>
        <v>478689.77</v>
      </c>
    </row>
    <row r="111" spans="2:9" ht="24.05" customHeight="1" x14ac:dyDescent="0.3">
      <c r="B111" s="376" t="s">
        <v>341</v>
      </c>
      <c r="C111" s="377"/>
      <c r="D111" s="102">
        <v>763118</v>
      </c>
      <c r="E111" s="105">
        <v>-200000</v>
      </c>
      <c r="F111" s="105">
        <f t="shared" si="16"/>
        <v>563118</v>
      </c>
      <c r="G111" s="106">
        <v>389420.52</v>
      </c>
      <c r="H111" s="107">
        <v>389420.52</v>
      </c>
      <c r="I111" s="102">
        <f t="shared" si="13"/>
        <v>173697.47999999998</v>
      </c>
    </row>
    <row r="112" spans="2:9" ht="36" customHeight="1" x14ac:dyDescent="0.3">
      <c r="B112" s="376" t="s">
        <v>342</v>
      </c>
      <c r="C112" s="377"/>
      <c r="D112" s="102">
        <v>75000</v>
      </c>
      <c r="E112" s="105">
        <v>0</v>
      </c>
      <c r="F112" s="105">
        <f t="shared" si="16"/>
        <v>75000</v>
      </c>
      <c r="G112" s="106">
        <v>19994.3</v>
      </c>
      <c r="H112" s="107">
        <v>19994.3</v>
      </c>
      <c r="I112" s="102">
        <f t="shared" si="13"/>
        <v>55005.7</v>
      </c>
    </row>
    <row r="113" spans="2:9" ht="61.55" customHeight="1" x14ac:dyDescent="0.3">
      <c r="B113" s="376" t="s">
        <v>343</v>
      </c>
      <c r="C113" s="377"/>
      <c r="D113" s="102">
        <f>SUM(D114:D122)</f>
        <v>13576374</v>
      </c>
      <c r="E113" s="102">
        <f>SUM(E114:E122)</f>
        <v>-2130251</v>
      </c>
      <c r="F113" s="102">
        <f>SUM(F114:F122)</f>
        <v>11446123</v>
      </c>
      <c r="G113" s="103">
        <f>SUM(G114:G122)</f>
        <v>9054870</v>
      </c>
      <c r="H113" s="104">
        <f>SUM(H114:H122)</f>
        <v>9054870</v>
      </c>
      <c r="I113" s="102">
        <f t="shared" si="13"/>
        <v>2391253</v>
      </c>
    </row>
    <row r="114" spans="2:9" ht="46.5" customHeight="1" x14ac:dyDescent="0.3">
      <c r="B114" s="376" t="s">
        <v>344</v>
      </c>
      <c r="C114" s="377"/>
      <c r="D114" s="102">
        <v>0</v>
      </c>
      <c r="E114" s="105">
        <v>0</v>
      </c>
      <c r="F114" s="105">
        <f t="shared" ref="F114:F122" si="17">D114+E114</f>
        <v>0</v>
      </c>
      <c r="G114" s="105">
        <v>0</v>
      </c>
      <c r="H114" s="108">
        <v>0</v>
      </c>
      <c r="I114" s="102">
        <f t="shared" si="13"/>
        <v>0</v>
      </c>
    </row>
    <row r="115" spans="2:9" ht="47.95" customHeight="1" x14ac:dyDescent="0.3">
      <c r="B115" s="376" t="s">
        <v>345</v>
      </c>
      <c r="C115" s="377"/>
      <c r="D115" s="102">
        <v>0</v>
      </c>
      <c r="E115" s="105">
        <v>0</v>
      </c>
      <c r="F115" s="105">
        <f t="shared" si="17"/>
        <v>0</v>
      </c>
      <c r="G115" s="102">
        <v>0</v>
      </c>
      <c r="H115" s="105">
        <v>0</v>
      </c>
      <c r="I115" s="102">
        <f t="shared" si="13"/>
        <v>0</v>
      </c>
    </row>
    <row r="116" spans="2:9" ht="26.2" customHeight="1" x14ac:dyDescent="0.3">
      <c r="B116" s="376" t="s">
        <v>346</v>
      </c>
      <c r="C116" s="377"/>
      <c r="D116" s="102">
        <v>0</v>
      </c>
      <c r="E116" s="105">
        <v>0</v>
      </c>
      <c r="F116" s="105">
        <f t="shared" si="17"/>
        <v>0</v>
      </c>
      <c r="G116" s="102">
        <v>0</v>
      </c>
      <c r="H116" s="105">
        <v>0</v>
      </c>
      <c r="I116" s="102">
        <f t="shared" si="13"/>
        <v>0</v>
      </c>
    </row>
    <row r="117" spans="2:9" ht="26.2" customHeight="1" x14ac:dyDescent="0.3">
      <c r="B117" s="376" t="s">
        <v>347</v>
      </c>
      <c r="C117" s="377"/>
      <c r="D117" s="102">
        <v>13576374</v>
      </c>
      <c r="E117" s="105">
        <v>-2130251</v>
      </c>
      <c r="F117" s="105">
        <f t="shared" si="17"/>
        <v>11446123</v>
      </c>
      <c r="G117" s="106">
        <v>9054870</v>
      </c>
      <c r="H117" s="107">
        <v>9054870</v>
      </c>
      <c r="I117" s="102">
        <f t="shared" si="13"/>
        <v>2391253</v>
      </c>
    </row>
    <row r="118" spans="2:9" ht="24.05" customHeight="1" x14ac:dyDescent="0.3">
      <c r="B118" s="376" t="s">
        <v>348</v>
      </c>
      <c r="C118" s="377"/>
      <c r="D118" s="102">
        <v>0</v>
      </c>
      <c r="E118" s="105">
        <v>0</v>
      </c>
      <c r="F118" s="105">
        <f t="shared" si="17"/>
        <v>0</v>
      </c>
      <c r="G118" s="102">
        <v>0</v>
      </c>
      <c r="H118" s="105">
        <v>0</v>
      </c>
      <c r="I118" s="102">
        <f t="shared" si="13"/>
        <v>0</v>
      </c>
    </row>
    <row r="119" spans="2:9" ht="53.2" customHeight="1" x14ac:dyDescent="0.3">
      <c r="B119" s="376" t="s">
        <v>349</v>
      </c>
      <c r="C119" s="377"/>
      <c r="D119" s="102">
        <v>0</v>
      </c>
      <c r="E119" s="105">
        <v>0</v>
      </c>
      <c r="F119" s="105">
        <f t="shared" si="17"/>
        <v>0</v>
      </c>
      <c r="G119" s="102">
        <v>0</v>
      </c>
      <c r="H119" s="105">
        <v>0</v>
      </c>
      <c r="I119" s="102">
        <f t="shared" si="13"/>
        <v>0</v>
      </c>
    </row>
    <row r="120" spans="2:9" ht="26.2" customHeight="1" x14ac:dyDescent="0.3">
      <c r="B120" s="376" t="s">
        <v>350</v>
      </c>
      <c r="C120" s="377"/>
      <c r="D120" s="102">
        <v>0</v>
      </c>
      <c r="E120" s="105">
        <v>0</v>
      </c>
      <c r="F120" s="105">
        <f t="shared" si="17"/>
        <v>0</v>
      </c>
      <c r="G120" s="102">
        <v>0</v>
      </c>
      <c r="H120" s="105">
        <v>0</v>
      </c>
      <c r="I120" s="102">
        <f t="shared" si="13"/>
        <v>0</v>
      </c>
    </row>
    <row r="121" spans="2:9" ht="29.3" customHeight="1" x14ac:dyDescent="0.3">
      <c r="B121" s="376" t="s">
        <v>351</v>
      </c>
      <c r="C121" s="377"/>
      <c r="D121" s="102">
        <v>0</v>
      </c>
      <c r="E121" s="105">
        <v>0</v>
      </c>
      <c r="F121" s="105">
        <f t="shared" si="17"/>
        <v>0</v>
      </c>
      <c r="G121" s="102">
        <v>0</v>
      </c>
      <c r="H121" s="105">
        <v>0</v>
      </c>
      <c r="I121" s="102">
        <f t="shared" si="13"/>
        <v>0</v>
      </c>
    </row>
    <row r="122" spans="2:9" ht="27" customHeight="1" x14ac:dyDescent="0.3">
      <c r="B122" s="376" t="s">
        <v>352</v>
      </c>
      <c r="C122" s="377"/>
      <c r="D122" s="102">
        <v>0</v>
      </c>
      <c r="E122" s="105">
        <v>0</v>
      </c>
      <c r="F122" s="105">
        <f t="shared" si="17"/>
        <v>0</v>
      </c>
      <c r="G122" s="102">
        <v>0</v>
      </c>
      <c r="H122" s="105">
        <v>0</v>
      </c>
      <c r="I122" s="102">
        <f t="shared" si="13"/>
        <v>0</v>
      </c>
    </row>
    <row r="123" spans="2:9" ht="53.2" customHeight="1" x14ac:dyDescent="0.3">
      <c r="B123" s="376" t="s">
        <v>353</v>
      </c>
      <c r="C123" s="377"/>
      <c r="D123" s="102">
        <f>SUM(D124:D132)</f>
        <v>0</v>
      </c>
      <c r="E123" s="102">
        <f>SUM(E124:E132)</f>
        <v>0</v>
      </c>
      <c r="F123" s="102">
        <f>SUM(F124:F132)</f>
        <v>0</v>
      </c>
      <c r="G123" s="105">
        <v>0</v>
      </c>
      <c r="H123" s="108">
        <v>0</v>
      </c>
      <c r="I123" s="102">
        <f t="shared" si="13"/>
        <v>0</v>
      </c>
    </row>
    <row r="124" spans="2:9" ht="26.2" customHeight="1" x14ac:dyDescent="0.3">
      <c r="B124" s="376" t="s">
        <v>354</v>
      </c>
      <c r="C124" s="377"/>
      <c r="D124" s="102">
        <v>0</v>
      </c>
      <c r="E124" s="105">
        <v>0</v>
      </c>
      <c r="F124" s="105">
        <f t="shared" ref="F124:F132" si="18">D124+E124</f>
        <v>0</v>
      </c>
      <c r="G124" s="102">
        <v>0</v>
      </c>
      <c r="H124" s="105">
        <v>0</v>
      </c>
      <c r="I124" s="102">
        <f t="shared" si="13"/>
        <v>0</v>
      </c>
    </row>
    <row r="125" spans="2:9" ht="47.95" customHeight="1" x14ac:dyDescent="0.3">
      <c r="B125" s="376" t="s">
        <v>355</v>
      </c>
      <c r="C125" s="377"/>
      <c r="D125" s="102">
        <v>0</v>
      </c>
      <c r="E125" s="105">
        <v>0</v>
      </c>
      <c r="F125" s="105">
        <f t="shared" si="18"/>
        <v>0</v>
      </c>
      <c r="G125" s="102">
        <v>0</v>
      </c>
      <c r="H125" s="105">
        <v>0</v>
      </c>
      <c r="I125" s="102">
        <f t="shared" si="13"/>
        <v>0</v>
      </c>
    </row>
    <row r="126" spans="2:9" ht="53.2" customHeight="1" x14ac:dyDescent="0.3">
      <c r="B126" s="376" t="s">
        <v>356</v>
      </c>
      <c r="C126" s="377"/>
      <c r="D126" s="102">
        <v>0</v>
      </c>
      <c r="E126" s="105">
        <v>0</v>
      </c>
      <c r="F126" s="105">
        <f t="shared" si="18"/>
        <v>0</v>
      </c>
      <c r="G126" s="102">
        <v>0</v>
      </c>
      <c r="H126" s="105">
        <v>0</v>
      </c>
      <c r="I126" s="102">
        <f t="shared" si="13"/>
        <v>0</v>
      </c>
    </row>
    <row r="127" spans="2:9" ht="31.6" customHeight="1" x14ac:dyDescent="0.3">
      <c r="B127" s="376" t="s">
        <v>357</v>
      </c>
      <c r="C127" s="377"/>
      <c r="D127" s="102">
        <v>0</v>
      </c>
      <c r="E127" s="105">
        <v>0</v>
      </c>
      <c r="F127" s="105">
        <f t="shared" si="18"/>
        <v>0</v>
      </c>
      <c r="G127" s="102">
        <v>0</v>
      </c>
      <c r="H127" s="105">
        <v>0</v>
      </c>
      <c r="I127" s="102">
        <f t="shared" si="13"/>
        <v>0</v>
      </c>
    </row>
    <row r="128" spans="2:9" ht="31.6" customHeight="1" x14ac:dyDescent="0.3">
      <c r="B128" s="376" t="s">
        <v>358</v>
      </c>
      <c r="C128" s="377"/>
      <c r="D128" s="102">
        <v>0</v>
      </c>
      <c r="E128" s="105">
        <v>0</v>
      </c>
      <c r="F128" s="105">
        <f t="shared" si="18"/>
        <v>0</v>
      </c>
      <c r="G128" s="102">
        <v>0</v>
      </c>
      <c r="H128" s="105">
        <v>0</v>
      </c>
      <c r="I128" s="102">
        <f t="shared" si="13"/>
        <v>0</v>
      </c>
    </row>
    <row r="129" spans="2:9" ht="31.6" customHeight="1" x14ac:dyDescent="0.3">
      <c r="B129" s="376" t="s">
        <v>359</v>
      </c>
      <c r="C129" s="377"/>
      <c r="D129" s="102">
        <v>0</v>
      </c>
      <c r="E129" s="105">
        <v>0</v>
      </c>
      <c r="F129" s="105">
        <f t="shared" si="18"/>
        <v>0</v>
      </c>
      <c r="G129" s="102">
        <v>0</v>
      </c>
      <c r="H129" s="105">
        <v>0</v>
      </c>
      <c r="I129" s="102">
        <f t="shared" si="13"/>
        <v>0</v>
      </c>
    </row>
    <row r="130" spans="2:9" ht="31.6" customHeight="1" x14ac:dyDescent="0.3">
      <c r="B130" s="376" t="s">
        <v>360</v>
      </c>
      <c r="C130" s="377"/>
      <c r="D130" s="102">
        <v>0</v>
      </c>
      <c r="E130" s="105">
        <v>0</v>
      </c>
      <c r="F130" s="105">
        <f t="shared" si="18"/>
        <v>0</v>
      </c>
      <c r="G130" s="102">
        <v>0</v>
      </c>
      <c r="H130" s="105">
        <v>0</v>
      </c>
      <c r="I130" s="102">
        <f t="shared" si="13"/>
        <v>0</v>
      </c>
    </row>
    <row r="131" spans="2:9" ht="31.6" customHeight="1" x14ac:dyDescent="0.3">
      <c r="B131" s="376" t="s">
        <v>361</v>
      </c>
      <c r="C131" s="377"/>
      <c r="D131" s="102">
        <v>0</v>
      </c>
      <c r="E131" s="105">
        <v>0</v>
      </c>
      <c r="F131" s="105">
        <f t="shared" si="18"/>
        <v>0</v>
      </c>
      <c r="G131" s="102">
        <v>0</v>
      </c>
      <c r="H131" s="105">
        <v>0</v>
      </c>
      <c r="I131" s="102">
        <f t="shared" si="13"/>
        <v>0</v>
      </c>
    </row>
    <row r="132" spans="2:9" ht="31.6" customHeight="1" x14ac:dyDescent="0.3">
      <c r="B132" s="376" t="s">
        <v>362</v>
      </c>
      <c r="C132" s="377"/>
      <c r="D132" s="102">
        <v>0</v>
      </c>
      <c r="E132" s="105">
        <v>0</v>
      </c>
      <c r="F132" s="105">
        <f t="shared" si="18"/>
        <v>0</v>
      </c>
      <c r="G132" s="102">
        <v>0</v>
      </c>
      <c r="H132" s="105">
        <v>0</v>
      </c>
      <c r="I132" s="102">
        <f t="shared" si="13"/>
        <v>0</v>
      </c>
    </row>
    <row r="133" spans="2:9" ht="32.25" customHeight="1" x14ac:dyDescent="0.3">
      <c r="B133" s="376" t="s">
        <v>363</v>
      </c>
      <c r="C133" s="377"/>
      <c r="D133" s="102">
        <f>SUM(D134:D136)</f>
        <v>0</v>
      </c>
      <c r="E133" s="102">
        <f>SUM(E134:E136)</f>
        <v>0</v>
      </c>
      <c r="F133" s="102">
        <f>SUM(F134:F136)</f>
        <v>0</v>
      </c>
      <c r="G133" s="105">
        <v>0</v>
      </c>
      <c r="H133" s="108">
        <v>0</v>
      </c>
      <c r="I133" s="102">
        <f t="shared" si="13"/>
        <v>0</v>
      </c>
    </row>
    <row r="134" spans="2:9" ht="53.2" customHeight="1" x14ac:dyDescent="0.3">
      <c r="B134" s="376" t="s">
        <v>364</v>
      </c>
      <c r="C134" s="377"/>
      <c r="D134" s="102">
        <v>0</v>
      </c>
      <c r="E134" s="105">
        <v>0</v>
      </c>
      <c r="F134" s="105">
        <f>D134+E134</f>
        <v>0</v>
      </c>
      <c r="G134" s="102">
        <v>0</v>
      </c>
      <c r="H134" s="105">
        <v>0</v>
      </c>
      <c r="I134" s="102">
        <f t="shared" si="13"/>
        <v>0</v>
      </c>
    </row>
    <row r="135" spans="2:9" ht="34.549999999999997" customHeight="1" x14ac:dyDescent="0.3">
      <c r="B135" s="376" t="s">
        <v>365</v>
      </c>
      <c r="C135" s="377"/>
      <c r="D135" s="102">
        <v>0</v>
      </c>
      <c r="E135" s="105">
        <v>0</v>
      </c>
      <c r="F135" s="105">
        <f>D135+E135</f>
        <v>0</v>
      </c>
      <c r="G135" s="102">
        <v>0</v>
      </c>
      <c r="H135" s="105">
        <v>0</v>
      </c>
      <c r="I135" s="102">
        <f t="shared" si="13"/>
        <v>0</v>
      </c>
    </row>
    <row r="136" spans="2:9" ht="53.2" customHeight="1" x14ac:dyDescent="0.3">
      <c r="B136" s="376" t="s">
        <v>366</v>
      </c>
      <c r="C136" s="377"/>
      <c r="D136" s="102">
        <v>0</v>
      </c>
      <c r="E136" s="105">
        <v>0</v>
      </c>
      <c r="F136" s="105">
        <f>D136+E136</f>
        <v>0</v>
      </c>
      <c r="G136" s="102">
        <v>0</v>
      </c>
      <c r="H136" s="105">
        <v>0</v>
      </c>
      <c r="I136" s="102">
        <f t="shared" si="13"/>
        <v>0</v>
      </c>
    </row>
    <row r="137" spans="2:9" ht="53.2" customHeight="1" x14ac:dyDescent="0.3">
      <c r="B137" s="376" t="s">
        <v>367</v>
      </c>
      <c r="C137" s="377"/>
      <c r="D137" s="102">
        <f>SUM(D138:D145)</f>
        <v>0</v>
      </c>
      <c r="E137" s="102">
        <f>SUM(E138:E145)</f>
        <v>0</v>
      </c>
      <c r="F137" s="102">
        <f>F138+F139+F140+F141+F142+F144+F145</f>
        <v>0</v>
      </c>
      <c r="G137" s="105">
        <v>0</v>
      </c>
      <c r="H137" s="108">
        <v>0</v>
      </c>
      <c r="I137" s="102">
        <f t="shared" si="13"/>
        <v>0</v>
      </c>
    </row>
    <row r="138" spans="2:9" ht="53.2" customHeight="1" x14ac:dyDescent="0.3">
      <c r="B138" s="376" t="s">
        <v>368</v>
      </c>
      <c r="C138" s="377"/>
      <c r="D138" s="102">
        <v>0</v>
      </c>
      <c r="E138" s="105">
        <v>0</v>
      </c>
      <c r="F138" s="105">
        <f t="shared" ref="F138:F145" si="19">D138+E138</f>
        <v>0</v>
      </c>
      <c r="G138" s="102">
        <v>0</v>
      </c>
      <c r="H138" s="105">
        <v>0</v>
      </c>
      <c r="I138" s="102">
        <f t="shared" si="13"/>
        <v>0</v>
      </c>
    </row>
    <row r="139" spans="2:9" ht="38.299999999999997" customHeight="1" x14ac:dyDescent="0.3">
      <c r="B139" s="376" t="s">
        <v>369</v>
      </c>
      <c r="C139" s="377"/>
      <c r="D139" s="102">
        <v>0</v>
      </c>
      <c r="E139" s="105">
        <v>0</v>
      </c>
      <c r="F139" s="105">
        <f t="shared" si="19"/>
        <v>0</v>
      </c>
      <c r="G139" s="102">
        <v>0</v>
      </c>
      <c r="H139" s="105">
        <v>0</v>
      </c>
      <c r="I139" s="102">
        <f t="shared" si="13"/>
        <v>0</v>
      </c>
    </row>
    <row r="140" spans="2:9" ht="38.299999999999997" customHeight="1" x14ac:dyDescent="0.3">
      <c r="B140" s="376" t="s">
        <v>370</v>
      </c>
      <c r="C140" s="377"/>
      <c r="D140" s="102">
        <v>0</v>
      </c>
      <c r="E140" s="105">
        <v>0</v>
      </c>
      <c r="F140" s="105">
        <f t="shared" si="19"/>
        <v>0</v>
      </c>
      <c r="G140" s="102">
        <v>0</v>
      </c>
      <c r="H140" s="105">
        <v>0</v>
      </c>
      <c r="I140" s="102">
        <f t="shared" si="13"/>
        <v>0</v>
      </c>
    </row>
    <row r="141" spans="2:9" ht="38.299999999999997" customHeight="1" x14ac:dyDescent="0.3">
      <c r="B141" s="376" t="s">
        <v>371</v>
      </c>
      <c r="C141" s="377"/>
      <c r="D141" s="102">
        <v>0</v>
      </c>
      <c r="E141" s="105">
        <v>0</v>
      </c>
      <c r="F141" s="105">
        <f t="shared" si="19"/>
        <v>0</v>
      </c>
      <c r="G141" s="102">
        <v>0</v>
      </c>
      <c r="H141" s="105">
        <v>0</v>
      </c>
      <c r="I141" s="102">
        <f t="shared" si="13"/>
        <v>0</v>
      </c>
    </row>
    <row r="142" spans="2:9" ht="53.2" customHeight="1" x14ac:dyDescent="0.3">
      <c r="B142" s="376" t="s">
        <v>372</v>
      </c>
      <c r="C142" s="377"/>
      <c r="D142" s="102">
        <v>0</v>
      </c>
      <c r="E142" s="105">
        <v>0</v>
      </c>
      <c r="F142" s="105">
        <f t="shared" si="19"/>
        <v>0</v>
      </c>
      <c r="G142" s="102">
        <v>0</v>
      </c>
      <c r="H142" s="105">
        <v>0</v>
      </c>
      <c r="I142" s="102">
        <f t="shared" si="13"/>
        <v>0</v>
      </c>
    </row>
    <row r="143" spans="2:9" ht="53.2" customHeight="1" x14ac:dyDescent="0.3">
      <c r="B143" s="376" t="s">
        <v>373</v>
      </c>
      <c r="C143" s="377"/>
      <c r="D143" s="102">
        <v>0</v>
      </c>
      <c r="E143" s="105">
        <v>0</v>
      </c>
      <c r="F143" s="105">
        <f t="shared" si="19"/>
        <v>0</v>
      </c>
      <c r="G143" s="102">
        <v>0</v>
      </c>
      <c r="H143" s="105">
        <v>0</v>
      </c>
      <c r="I143" s="102">
        <f t="shared" si="13"/>
        <v>0</v>
      </c>
    </row>
    <row r="144" spans="2:9" ht="53.2" customHeight="1" x14ac:dyDescent="0.3">
      <c r="B144" s="376" t="s">
        <v>374</v>
      </c>
      <c r="C144" s="377"/>
      <c r="D144" s="102">
        <v>0</v>
      </c>
      <c r="E144" s="105">
        <v>0</v>
      </c>
      <c r="F144" s="105">
        <f t="shared" si="19"/>
        <v>0</v>
      </c>
      <c r="G144" s="102">
        <v>0</v>
      </c>
      <c r="H144" s="105">
        <v>0</v>
      </c>
      <c r="I144" s="102">
        <f t="shared" si="13"/>
        <v>0</v>
      </c>
    </row>
    <row r="145" spans="2:9" ht="53.2" customHeight="1" x14ac:dyDescent="0.3">
      <c r="B145" s="376" t="s">
        <v>375</v>
      </c>
      <c r="C145" s="377"/>
      <c r="D145" s="102">
        <v>0</v>
      </c>
      <c r="E145" s="105">
        <v>0</v>
      </c>
      <c r="F145" s="105">
        <f t="shared" si="19"/>
        <v>0</v>
      </c>
      <c r="G145" s="102">
        <v>0</v>
      </c>
      <c r="H145" s="105">
        <v>0</v>
      </c>
      <c r="I145" s="102">
        <f t="shared" si="13"/>
        <v>0</v>
      </c>
    </row>
    <row r="146" spans="2:9" ht="53.2" customHeight="1" x14ac:dyDescent="0.3">
      <c r="B146" s="376" t="s">
        <v>376</v>
      </c>
      <c r="C146" s="377"/>
      <c r="D146" s="102">
        <f>SUM(D147:D149)</f>
        <v>0</v>
      </c>
      <c r="E146" s="102">
        <f>SUM(E147:E149)</f>
        <v>0</v>
      </c>
      <c r="F146" s="102">
        <f>SUM(F147:F149)</f>
        <v>0</v>
      </c>
      <c r="G146" s="105">
        <v>0</v>
      </c>
      <c r="H146" s="108">
        <v>0</v>
      </c>
      <c r="I146" s="102">
        <f t="shared" si="13"/>
        <v>0</v>
      </c>
    </row>
    <row r="147" spans="2:9" ht="34.549999999999997" customHeight="1" x14ac:dyDescent="0.3">
      <c r="B147" s="376" t="s">
        <v>377</v>
      </c>
      <c r="C147" s="377"/>
      <c r="D147" s="102">
        <v>0</v>
      </c>
      <c r="E147" s="105">
        <v>0</v>
      </c>
      <c r="F147" s="105">
        <f>D147+E147</f>
        <v>0</v>
      </c>
      <c r="G147" s="102">
        <v>0</v>
      </c>
      <c r="H147" s="105">
        <v>0</v>
      </c>
      <c r="I147" s="102">
        <f t="shared" si="13"/>
        <v>0</v>
      </c>
    </row>
    <row r="148" spans="2:9" ht="34.549999999999997" customHeight="1" x14ac:dyDescent="0.3">
      <c r="B148" s="376" t="s">
        <v>378</v>
      </c>
      <c r="C148" s="377"/>
      <c r="D148" s="102">
        <v>0</v>
      </c>
      <c r="E148" s="105">
        <v>0</v>
      </c>
      <c r="F148" s="105">
        <f>D148+E148</f>
        <v>0</v>
      </c>
      <c r="G148" s="102">
        <v>0</v>
      </c>
      <c r="H148" s="105">
        <v>0</v>
      </c>
      <c r="I148" s="102">
        <f t="shared" si="13"/>
        <v>0</v>
      </c>
    </row>
    <row r="149" spans="2:9" ht="34.549999999999997" customHeight="1" x14ac:dyDescent="0.3">
      <c r="B149" s="376" t="s">
        <v>379</v>
      </c>
      <c r="C149" s="377"/>
      <c r="D149" s="102">
        <v>0</v>
      </c>
      <c r="E149" s="105">
        <v>0</v>
      </c>
      <c r="F149" s="105">
        <f>D149+E149</f>
        <v>0</v>
      </c>
      <c r="G149" s="102">
        <v>0</v>
      </c>
      <c r="H149" s="105">
        <v>0</v>
      </c>
      <c r="I149" s="102">
        <f t="shared" ref="I149:I157" si="20">F149-G149</f>
        <v>0</v>
      </c>
    </row>
    <row r="150" spans="2:9" ht="29.3" customHeight="1" x14ac:dyDescent="0.3">
      <c r="B150" s="376" t="s">
        <v>380</v>
      </c>
      <c r="C150" s="377"/>
      <c r="D150" s="102">
        <f>SUM(D151:D157)</f>
        <v>0</v>
      </c>
      <c r="E150" s="102">
        <f>SUM(E151:E157)</f>
        <v>0</v>
      </c>
      <c r="F150" s="102">
        <f>SUM(F151:F157)</f>
        <v>0</v>
      </c>
      <c r="G150" s="105">
        <v>0</v>
      </c>
      <c r="H150" s="108">
        <v>0</v>
      </c>
      <c r="I150" s="102">
        <f t="shared" si="20"/>
        <v>0</v>
      </c>
    </row>
    <row r="151" spans="2:9" ht="29.3" customHeight="1" x14ac:dyDescent="0.3">
      <c r="B151" s="376" t="s">
        <v>381</v>
      </c>
      <c r="C151" s="377"/>
      <c r="D151" s="102">
        <v>0</v>
      </c>
      <c r="E151" s="105">
        <v>0</v>
      </c>
      <c r="F151" s="105">
        <f>D151+E151</f>
        <v>0</v>
      </c>
      <c r="G151" s="102">
        <v>0</v>
      </c>
      <c r="H151" s="105">
        <v>0</v>
      </c>
      <c r="I151" s="102">
        <f t="shared" si="20"/>
        <v>0</v>
      </c>
    </row>
    <row r="152" spans="2:9" ht="29.3" customHeight="1" x14ac:dyDescent="0.3">
      <c r="B152" s="376" t="s">
        <v>382</v>
      </c>
      <c r="C152" s="377"/>
      <c r="D152" s="102">
        <v>0</v>
      </c>
      <c r="E152" s="105">
        <v>0</v>
      </c>
      <c r="F152" s="105">
        <f t="shared" ref="F152:F157" si="21">D152+E152</f>
        <v>0</v>
      </c>
      <c r="G152" s="102">
        <v>0</v>
      </c>
      <c r="H152" s="105">
        <v>0</v>
      </c>
      <c r="I152" s="102">
        <f t="shared" si="20"/>
        <v>0</v>
      </c>
    </row>
    <row r="153" spans="2:9" ht="30.8" customHeight="1" x14ac:dyDescent="0.3">
      <c r="B153" s="376" t="s">
        <v>383</v>
      </c>
      <c r="C153" s="377"/>
      <c r="D153" s="102">
        <v>0</v>
      </c>
      <c r="E153" s="105">
        <v>0</v>
      </c>
      <c r="F153" s="105">
        <f t="shared" si="21"/>
        <v>0</v>
      </c>
      <c r="G153" s="102">
        <v>0</v>
      </c>
      <c r="H153" s="105">
        <v>0</v>
      </c>
      <c r="I153" s="102">
        <f t="shared" si="20"/>
        <v>0</v>
      </c>
    </row>
    <row r="154" spans="2:9" ht="30.8" customHeight="1" x14ac:dyDescent="0.3">
      <c r="B154" s="376" t="s">
        <v>384</v>
      </c>
      <c r="C154" s="377"/>
      <c r="D154" s="102">
        <v>0</v>
      </c>
      <c r="E154" s="105">
        <v>0</v>
      </c>
      <c r="F154" s="105">
        <f t="shared" si="21"/>
        <v>0</v>
      </c>
      <c r="G154" s="102">
        <v>0</v>
      </c>
      <c r="H154" s="105">
        <v>0</v>
      </c>
      <c r="I154" s="102">
        <f t="shared" si="20"/>
        <v>0</v>
      </c>
    </row>
    <row r="155" spans="2:9" ht="30.8" customHeight="1" x14ac:dyDescent="0.3">
      <c r="B155" s="376" t="s">
        <v>385</v>
      </c>
      <c r="C155" s="377"/>
      <c r="D155" s="102">
        <v>0</v>
      </c>
      <c r="E155" s="105">
        <v>0</v>
      </c>
      <c r="F155" s="105">
        <f t="shared" si="21"/>
        <v>0</v>
      </c>
      <c r="G155" s="102">
        <v>0</v>
      </c>
      <c r="H155" s="105">
        <v>0</v>
      </c>
      <c r="I155" s="102">
        <f t="shared" si="20"/>
        <v>0</v>
      </c>
    </row>
    <row r="156" spans="2:9" ht="30.8" customHeight="1" x14ac:dyDescent="0.3">
      <c r="B156" s="376" t="s">
        <v>386</v>
      </c>
      <c r="C156" s="377"/>
      <c r="D156" s="102">
        <v>0</v>
      </c>
      <c r="E156" s="105">
        <v>0</v>
      </c>
      <c r="F156" s="105">
        <f t="shared" si="21"/>
        <v>0</v>
      </c>
      <c r="G156" s="102">
        <v>0</v>
      </c>
      <c r="H156" s="105">
        <v>0</v>
      </c>
      <c r="I156" s="102">
        <f t="shared" si="20"/>
        <v>0</v>
      </c>
    </row>
    <row r="157" spans="2:9" ht="53.2" customHeight="1" x14ac:dyDescent="0.3">
      <c r="B157" s="376" t="s">
        <v>387</v>
      </c>
      <c r="C157" s="377"/>
      <c r="D157" s="102">
        <v>0</v>
      </c>
      <c r="E157" s="105">
        <v>0</v>
      </c>
      <c r="F157" s="105">
        <f t="shared" si="21"/>
        <v>0</v>
      </c>
      <c r="G157" s="102">
        <v>0</v>
      </c>
      <c r="H157" s="105">
        <v>0</v>
      </c>
      <c r="I157" s="102">
        <f t="shared" si="20"/>
        <v>0</v>
      </c>
    </row>
    <row r="158" spans="2:9" ht="30.8" customHeight="1" x14ac:dyDescent="0.3">
      <c r="B158" s="115"/>
      <c r="C158" s="116"/>
      <c r="D158" s="102"/>
      <c r="E158" s="105"/>
      <c r="F158" s="105"/>
      <c r="G158" s="106"/>
      <c r="H158" s="107"/>
      <c r="I158" s="102"/>
    </row>
    <row r="159" spans="2:9" ht="53.2" customHeight="1" x14ac:dyDescent="0.3">
      <c r="B159" s="378" t="s">
        <v>389</v>
      </c>
      <c r="C159" s="379"/>
      <c r="D159" s="98">
        <f t="shared" ref="D159:I159" si="22">D10+D84</f>
        <v>89477665</v>
      </c>
      <c r="E159" s="98">
        <f t="shared" si="22"/>
        <v>568657.33999999985</v>
      </c>
      <c r="F159" s="118">
        <f t="shared" si="22"/>
        <v>90046322.340000004</v>
      </c>
      <c r="G159" s="99">
        <f t="shared" si="22"/>
        <v>83429876.469999999</v>
      </c>
      <c r="H159" s="100">
        <f t="shared" si="22"/>
        <v>82899567.310000002</v>
      </c>
      <c r="I159" s="98">
        <f t="shared" si="22"/>
        <v>6616445.8700000038</v>
      </c>
    </row>
    <row r="160" spans="2:9" ht="53.2" customHeight="1" thickBot="1" x14ac:dyDescent="0.35">
      <c r="B160" s="119"/>
      <c r="C160" s="120"/>
      <c r="D160" s="121"/>
      <c r="E160" s="122"/>
      <c r="F160" s="123"/>
      <c r="G160" s="124"/>
      <c r="H160" s="125"/>
      <c r="I160" s="121"/>
    </row>
    <row r="161" spans="4:9" ht="27.85" customHeight="1" x14ac:dyDescent="0.3"/>
    <row r="162" spans="4:9" ht="45" customHeight="1" x14ac:dyDescent="0.3">
      <c r="D162" s="24"/>
      <c r="E162" s="24"/>
      <c r="F162" s="24"/>
      <c r="G162" s="24"/>
      <c r="H162" s="24"/>
      <c r="I162" s="24"/>
    </row>
    <row r="163" spans="4:9" ht="42.75" customHeight="1" x14ac:dyDescent="0.3"/>
    <row r="164" spans="4:9" ht="41.25" customHeight="1" x14ac:dyDescent="0.3"/>
    <row r="165" spans="4:9" ht="29.3" customHeight="1" x14ac:dyDescent="0.3"/>
    <row r="166" spans="4:9" ht="29.3" customHeight="1" x14ac:dyDescent="0.3"/>
    <row r="167" spans="4:9" ht="29.3" customHeight="1" x14ac:dyDescent="0.3"/>
    <row r="168" spans="4:9" ht="42.05" customHeight="1" x14ac:dyDescent="0.3"/>
    <row r="169" spans="4:9" ht="42.05" customHeight="1" x14ac:dyDescent="0.3"/>
    <row r="170" spans="4:9" ht="29.95" customHeight="1" x14ac:dyDescent="0.3"/>
    <row r="171" spans="4:9" ht="38.950000000000003" customHeight="1" x14ac:dyDescent="0.3"/>
    <row r="172" spans="4:9" ht="32.25" customHeight="1" x14ac:dyDescent="0.3"/>
    <row r="173" spans="4:9" ht="35.200000000000003" customHeight="1" x14ac:dyDescent="0.3"/>
    <row r="174" spans="4:9" ht="25.55" customHeight="1" x14ac:dyDescent="0.3"/>
    <row r="175" spans="4:9" ht="36" customHeight="1" x14ac:dyDescent="0.3"/>
    <row r="176" spans="4:9" ht="36" customHeight="1" x14ac:dyDescent="0.3"/>
    <row r="177" ht="36" customHeight="1" x14ac:dyDescent="0.3"/>
    <row r="178" ht="36" customHeight="1" x14ac:dyDescent="0.3"/>
    <row r="179" ht="36" customHeight="1" x14ac:dyDescent="0.3"/>
    <row r="180" ht="36" customHeight="1" x14ac:dyDescent="0.3"/>
    <row r="181" ht="36" customHeight="1" x14ac:dyDescent="0.3"/>
    <row r="182" ht="54" customHeight="1" x14ac:dyDescent="0.3"/>
    <row r="183" ht="26.2" customHeight="1" x14ac:dyDescent="0.3"/>
    <row r="184" ht="38.299999999999997" customHeight="1" x14ac:dyDescent="0.3"/>
  </sheetData>
  <mergeCells count="157">
    <mergeCell ref="B10:C10"/>
    <mergeCell ref="B11:C11"/>
    <mergeCell ref="B12:C12"/>
    <mergeCell ref="B13:C13"/>
    <mergeCell ref="B14:C14"/>
    <mergeCell ref="B15:C15"/>
    <mergeCell ref="B2:I2"/>
    <mergeCell ref="B3:I3"/>
    <mergeCell ref="B4:I4"/>
    <mergeCell ref="B5:I5"/>
    <mergeCell ref="B6:I6"/>
    <mergeCell ref="B7:C9"/>
    <mergeCell ref="D7:H8"/>
    <mergeCell ref="I7:I9"/>
    <mergeCell ref="B22:C22"/>
    <mergeCell ref="B23:C23"/>
    <mergeCell ref="B24:C24"/>
    <mergeCell ref="B25:C25"/>
    <mergeCell ref="B26:C26"/>
    <mergeCell ref="B27:C27"/>
    <mergeCell ref="B16:C16"/>
    <mergeCell ref="B17:C17"/>
    <mergeCell ref="B18:C18"/>
    <mergeCell ref="B19:C19"/>
    <mergeCell ref="B20:C20"/>
    <mergeCell ref="B21:C21"/>
    <mergeCell ref="B34:C34"/>
    <mergeCell ref="B35:C35"/>
    <mergeCell ref="B36:C36"/>
    <mergeCell ref="B37:C37"/>
    <mergeCell ref="B38:C38"/>
    <mergeCell ref="B39:C39"/>
    <mergeCell ref="B28:C28"/>
    <mergeCell ref="B29:C29"/>
    <mergeCell ref="B30:C30"/>
    <mergeCell ref="B31:C31"/>
    <mergeCell ref="B32:C32"/>
    <mergeCell ref="B33:C33"/>
    <mergeCell ref="B46:C46"/>
    <mergeCell ref="B47:C47"/>
    <mergeCell ref="B48:C48"/>
    <mergeCell ref="B49:C49"/>
    <mergeCell ref="B50:C50"/>
    <mergeCell ref="B51:C51"/>
    <mergeCell ref="B40:C40"/>
    <mergeCell ref="B41:C41"/>
    <mergeCell ref="B42:C42"/>
    <mergeCell ref="B43:C43"/>
    <mergeCell ref="B44:C44"/>
    <mergeCell ref="B45:C45"/>
    <mergeCell ref="B58:C58"/>
    <mergeCell ref="B59:C59"/>
    <mergeCell ref="B60:C60"/>
    <mergeCell ref="B61:C61"/>
    <mergeCell ref="B62:C62"/>
    <mergeCell ref="B63:C63"/>
    <mergeCell ref="B52:C52"/>
    <mergeCell ref="B53:C53"/>
    <mergeCell ref="B54:C54"/>
    <mergeCell ref="B55:C55"/>
    <mergeCell ref="B56:C56"/>
    <mergeCell ref="B57:C57"/>
    <mergeCell ref="B70:C70"/>
    <mergeCell ref="B71:C71"/>
    <mergeCell ref="B72:C72"/>
    <mergeCell ref="B73:C73"/>
    <mergeCell ref="B74:C74"/>
    <mergeCell ref="B75:C75"/>
    <mergeCell ref="B64:C64"/>
    <mergeCell ref="B65:C65"/>
    <mergeCell ref="B66:C66"/>
    <mergeCell ref="B67:C67"/>
    <mergeCell ref="B68:C68"/>
    <mergeCell ref="B69:C69"/>
    <mergeCell ref="B82:C82"/>
    <mergeCell ref="B83:C83"/>
    <mergeCell ref="B84:C84"/>
    <mergeCell ref="B85:C85"/>
    <mergeCell ref="B86:C86"/>
    <mergeCell ref="B87:C87"/>
    <mergeCell ref="B76:C76"/>
    <mergeCell ref="B77:C77"/>
    <mergeCell ref="B78:C78"/>
    <mergeCell ref="B79:C79"/>
    <mergeCell ref="B80:C80"/>
    <mergeCell ref="B81:C81"/>
    <mergeCell ref="B94:C94"/>
    <mergeCell ref="B95:C95"/>
    <mergeCell ref="B96:C96"/>
    <mergeCell ref="B97:C97"/>
    <mergeCell ref="B98:C98"/>
    <mergeCell ref="B99:C99"/>
    <mergeCell ref="B88:C88"/>
    <mergeCell ref="B89:C89"/>
    <mergeCell ref="B90:C90"/>
    <mergeCell ref="B91:C91"/>
    <mergeCell ref="B92:C92"/>
    <mergeCell ref="B93:C93"/>
    <mergeCell ref="B106:C106"/>
    <mergeCell ref="B107:C107"/>
    <mergeCell ref="B108:C108"/>
    <mergeCell ref="B109:C109"/>
    <mergeCell ref="B110:C110"/>
    <mergeCell ref="B111:C111"/>
    <mergeCell ref="B100:C100"/>
    <mergeCell ref="B101:C101"/>
    <mergeCell ref="B102:C102"/>
    <mergeCell ref="B103:C103"/>
    <mergeCell ref="B104:C104"/>
    <mergeCell ref="B105:C105"/>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54:C154"/>
    <mergeCell ref="B155:C155"/>
    <mergeCell ref="B156:C156"/>
    <mergeCell ref="B157:C157"/>
    <mergeCell ref="B159:C159"/>
    <mergeCell ref="B148:C148"/>
    <mergeCell ref="B149:C149"/>
    <mergeCell ref="B150:C150"/>
    <mergeCell ref="B151:C151"/>
    <mergeCell ref="B152:C152"/>
    <mergeCell ref="B153:C153"/>
  </mergeCells>
  <pageMargins left="0.39" right="0.17" top="0.74803149606299213" bottom="0.74803149606299213" header="0.31496062992125984" footer="0.31496062992125984"/>
  <pageSetup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02"/>
  <sheetViews>
    <sheetView topLeftCell="A43" workbookViewId="0">
      <selection activeCell="E62" sqref="E62"/>
    </sheetView>
  </sheetViews>
  <sheetFormatPr baseColWidth="10" defaultColWidth="11" defaultRowHeight="14.4" x14ac:dyDescent="0.3"/>
  <cols>
    <col min="1" max="1" width="2.6640625" style="1" customWidth="1"/>
    <col min="2" max="2" width="46.44140625" style="1" customWidth="1"/>
    <col min="3" max="3" width="22.44140625" style="1" customWidth="1"/>
    <col min="4" max="4" width="22.33203125" style="1" customWidth="1"/>
    <col min="5" max="5" width="20" style="1" bestFit="1" customWidth="1"/>
    <col min="6" max="6" width="21.109375" style="1" customWidth="1"/>
    <col min="7" max="7" width="20.109375" style="1" customWidth="1"/>
    <col min="8" max="8" width="19.6640625" style="1" customWidth="1"/>
    <col min="9" max="256" width="11" style="1"/>
    <col min="257" max="257" width="2.6640625" style="1" customWidth="1"/>
    <col min="258" max="258" width="46.44140625" style="1" customWidth="1"/>
    <col min="259" max="259" width="22.44140625" style="1" customWidth="1"/>
    <col min="260" max="260" width="22.33203125" style="1" customWidth="1"/>
    <col min="261" max="261" width="20" style="1" bestFit="1" customWidth="1"/>
    <col min="262" max="262" width="21.109375" style="1" customWidth="1"/>
    <col min="263" max="263" width="20.109375" style="1" customWidth="1"/>
    <col min="264" max="264" width="19.6640625" style="1" customWidth="1"/>
    <col min="265" max="512" width="11" style="1"/>
    <col min="513" max="513" width="2.6640625" style="1" customWidth="1"/>
    <col min="514" max="514" width="46.44140625" style="1" customWidth="1"/>
    <col min="515" max="515" width="22.44140625" style="1" customWidth="1"/>
    <col min="516" max="516" width="22.33203125" style="1" customWidth="1"/>
    <col min="517" max="517" width="20" style="1" bestFit="1" customWidth="1"/>
    <col min="518" max="518" width="21.109375" style="1" customWidth="1"/>
    <col min="519" max="519" width="20.109375" style="1" customWidth="1"/>
    <col min="520" max="520" width="19.6640625" style="1" customWidth="1"/>
    <col min="521" max="768" width="11" style="1"/>
    <col min="769" max="769" width="2.6640625" style="1" customWidth="1"/>
    <col min="770" max="770" width="46.44140625" style="1" customWidth="1"/>
    <col min="771" max="771" width="22.44140625" style="1" customWidth="1"/>
    <col min="772" max="772" width="22.33203125" style="1" customWidth="1"/>
    <col min="773" max="773" width="20" style="1" bestFit="1" customWidth="1"/>
    <col min="774" max="774" width="21.109375" style="1" customWidth="1"/>
    <col min="775" max="775" width="20.109375" style="1" customWidth="1"/>
    <col min="776" max="776" width="19.6640625" style="1" customWidth="1"/>
    <col min="777" max="1024" width="11" style="1"/>
    <col min="1025" max="1025" width="2.6640625" style="1" customWidth="1"/>
    <col min="1026" max="1026" width="46.44140625" style="1" customWidth="1"/>
    <col min="1027" max="1027" width="22.44140625" style="1" customWidth="1"/>
    <col min="1028" max="1028" width="22.33203125" style="1" customWidth="1"/>
    <col min="1029" max="1029" width="20" style="1" bestFit="1" customWidth="1"/>
    <col min="1030" max="1030" width="21.109375" style="1" customWidth="1"/>
    <col min="1031" max="1031" width="20.109375" style="1" customWidth="1"/>
    <col min="1032" max="1032" width="19.6640625" style="1" customWidth="1"/>
    <col min="1033" max="1280" width="11" style="1"/>
    <col min="1281" max="1281" width="2.6640625" style="1" customWidth="1"/>
    <col min="1282" max="1282" width="46.44140625" style="1" customWidth="1"/>
    <col min="1283" max="1283" width="22.44140625" style="1" customWidth="1"/>
    <col min="1284" max="1284" width="22.33203125" style="1" customWidth="1"/>
    <col min="1285" max="1285" width="20" style="1" bestFit="1" customWidth="1"/>
    <col min="1286" max="1286" width="21.109375" style="1" customWidth="1"/>
    <col min="1287" max="1287" width="20.109375" style="1" customWidth="1"/>
    <col min="1288" max="1288" width="19.6640625" style="1" customWidth="1"/>
    <col min="1289" max="1536" width="11" style="1"/>
    <col min="1537" max="1537" width="2.6640625" style="1" customWidth="1"/>
    <col min="1538" max="1538" width="46.44140625" style="1" customWidth="1"/>
    <col min="1539" max="1539" width="22.44140625" style="1" customWidth="1"/>
    <col min="1540" max="1540" width="22.33203125" style="1" customWidth="1"/>
    <col min="1541" max="1541" width="20" style="1" bestFit="1" customWidth="1"/>
    <col min="1542" max="1542" width="21.109375" style="1" customWidth="1"/>
    <col min="1543" max="1543" width="20.109375" style="1" customWidth="1"/>
    <col min="1544" max="1544" width="19.6640625" style="1" customWidth="1"/>
    <col min="1545" max="1792" width="11" style="1"/>
    <col min="1793" max="1793" width="2.6640625" style="1" customWidth="1"/>
    <col min="1794" max="1794" width="46.44140625" style="1" customWidth="1"/>
    <col min="1795" max="1795" width="22.44140625" style="1" customWidth="1"/>
    <col min="1796" max="1796" width="22.33203125" style="1" customWidth="1"/>
    <col min="1797" max="1797" width="20" style="1" bestFit="1" customWidth="1"/>
    <col min="1798" max="1798" width="21.109375" style="1" customWidth="1"/>
    <col min="1799" max="1799" width="20.109375" style="1" customWidth="1"/>
    <col min="1800" max="1800" width="19.6640625" style="1" customWidth="1"/>
    <col min="1801" max="2048" width="11" style="1"/>
    <col min="2049" max="2049" width="2.6640625" style="1" customWidth="1"/>
    <col min="2050" max="2050" width="46.44140625" style="1" customWidth="1"/>
    <col min="2051" max="2051" width="22.44140625" style="1" customWidth="1"/>
    <col min="2052" max="2052" width="22.33203125" style="1" customWidth="1"/>
    <col min="2053" max="2053" width="20" style="1" bestFit="1" customWidth="1"/>
    <col min="2054" max="2054" width="21.109375" style="1" customWidth="1"/>
    <col min="2055" max="2055" width="20.109375" style="1" customWidth="1"/>
    <col min="2056" max="2056" width="19.6640625" style="1" customWidth="1"/>
    <col min="2057" max="2304" width="11" style="1"/>
    <col min="2305" max="2305" width="2.6640625" style="1" customWidth="1"/>
    <col min="2306" max="2306" width="46.44140625" style="1" customWidth="1"/>
    <col min="2307" max="2307" width="22.44140625" style="1" customWidth="1"/>
    <col min="2308" max="2308" width="22.33203125" style="1" customWidth="1"/>
    <col min="2309" max="2309" width="20" style="1" bestFit="1" customWidth="1"/>
    <col min="2310" max="2310" width="21.109375" style="1" customWidth="1"/>
    <col min="2311" max="2311" width="20.109375" style="1" customWidth="1"/>
    <col min="2312" max="2312" width="19.6640625" style="1" customWidth="1"/>
    <col min="2313" max="2560" width="11" style="1"/>
    <col min="2561" max="2561" width="2.6640625" style="1" customWidth="1"/>
    <col min="2562" max="2562" width="46.44140625" style="1" customWidth="1"/>
    <col min="2563" max="2563" width="22.44140625" style="1" customWidth="1"/>
    <col min="2564" max="2564" width="22.33203125" style="1" customWidth="1"/>
    <col min="2565" max="2565" width="20" style="1" bestFit="1" customWidth="1"/>
    <col min="2566" max="2566" width="21.109375" style="1" customWidth="1"/>
    <col min="2567" max="2567" width="20.109375" style="1" customWidth="1"/>
    <col min="2568" max="2568" width="19.6640625" style="1" customWidth="1"/>
    <col min="2569" max="2816" width="11" style="1"/>
    <col min="2817" max="2817" width="2.6640625" style="1" customWidth="1"/>
    <col min="2818" max="2818" width="46.44140625" style="1" customWidth="1"/>
    <col min="2819" max="2819" width="22.44140625" style="1" customWidth="1"/>
    <col min="2820" max="2820" width="22.33203125" style="1" customWidth="1"/>
    <col min="2821" max="2821" width="20" style="1" bestFit="1" customWidth="1"/>
    <col min="2822" max="2822" width="21.109375" style="1" customWidth="1"/>
    <col min="2823" max="2823" width="20.109375" style="1" customWidth="1"/>
    <col min="2824" max="2824" width="19.6640625" style="1" customWidth="1"/>
    <col min="2825" max="3072" width="11" style="1"/>
    <col min="3073" max="3073" width="2.6640625" style="1" customWidth="1"/>
    <col min="3074" max="3074" width="46.44140625" style="1" customWidth="1"/>
    <col min="3075" max="3075" width="22.44140625" style="1" customWidth="1"/>
    <col min="3076" max="3076" width="22.33203125" style="1" customWidth="1"/>
    <col min="3077" max="3077" width="20" style="1" bestFit="1" customWidth="1"/>
    <col min="3078" max="3078" width="21.109375" style="1" customWidth="1"/>
    <col min="3079" max="3079" width="20.109375" style="1" customWidth="1"/>
    <col min="3080" max="3080" width="19.6640625" style="1" customWidth="1"/>
    <col min="3081" max="3328" width="11" style="1"/>
    <col min="3329" max="3329" width="2.6640625" style="1" customWidth="1"/>
    <col min="3330" max="3330" width="46.44140625" style="1" customWidth="1"/>
    <col min="3331" max="3331" width="22.44140625" style="1" customWidth="1"/>
    <col min="3332" max="3332" width="22.33203125" style="1" customWidth="1"/>
    <col min="3333" max="3333" width="20" style="1" bestFit="1" customWidth="1"/>
    <col min="3334" max="3334" width="21.109375" style="1" customWidth="1"/>
    <col min="3335" max="3335" width="20.109375" style="1" customWidth="1"/>
    <col min="3336" max="3336" width="19.6640625" style="1" customWidth="1"/>
    <col min="3337" max="3584" width="11" style="1"/>
    <col min="3585" max="3585" width="2.6640625" style="1" customWidth="1"/>
    <col min="3586" max="3586" width="46.44140625" style="1" customWidth="1"/>
    <col min="3587" max="3587" width="22.44140625" style="1" customWidth="1"/>
    <col min="3588" max="3588" width="22.33203125" style="1" customWidth="1"/>
    <col min="3589" max="3589" width="20" style="1" bestFit="1" customWidth="1"/>
    <col min="3590" max="3590" width="21.109375" style="1" customWidth="1"/>
    <col min="3591" max="3591" width="20.109375" style="1" customWidth="1"/>
    <col min="3592" max="3592" width="19.6640625" style="1" customWidth="1"/>
    <col min="3593" max="3840" width="11" style="1"/>
    <col min="3841" max="3841" width="2.6640625" style="1" customWidth="1"/>
    <col min="3842" max="3842" width="46.44140625" style="1" customWidth="1"/>
    <col min="3843" max="3843" width="22.44140625" style="1" customWidth="1"/>
    <col min="3844" max="3844" width="22.33203125" style="1" customWidth="1"/>
    <col min="3845" max="3845" width="20" style="1" bestFit="1" customWidth="1"/>
    <col min="3846" max="3846" width="21.109375" style="1" customWidth="1"/>
    <col min="3847" max="3847" width="20.109375" style="1" customWidth="1"/>
    <col min="3848" max="3848" width="19.6640625" style="1" customWidth="1"/>
    <col min="3849" max="4096" width="11" style="1"/>
    <col min="4097" max="4097" width="2.6640625" style="1" customWidth="1"/>
    <col min="4098" max="4098" width="46.44140625" style="1" customWidth="1"/>
    <col min="4099" max="4099" width="22.44140625" style="1" customWidth="1"/>
    <col min="4100" max="4100" width="22.33203125" style="1" customWidth="1"/>
    <col min="4101" max="4101" width="20" style="1" bestFit="1" customWidth="1"/>
    <col min="4102" max="4102" width="21.109375" style="1" customWidth="1"/>
    <col min="4103" max="4103" width="20.109375" style="1" customWidth="1"/>
    <col min="4104" max="4104" width="19.6640625" style="1" customWidth="1"/>
    <col min="4105" max="4352" width="11" style="1"/>
    <col min="4353" max="4353" width="2.6640625" style="1" customWidth="1"/>
    <col min="4354" max="4354" width="46.44140625" style="1" customWidth="1"/>
    <col min="4355" max="4355" width="22.44140625" style="1" customWidth="1"/>
    <col min="4356" max="4356" width="22.33203125" style="1" customWidth="1"/>
    <col min="4357" max="4357" width="20" style="1" bestFit="1" customWidth="1"/>
    <col min="4358" max="4358" width="21.109375" style="1" customWidth="1"/>
    <col min="4359" max="4359" width="20.109375" style="1" customWidth="1"/>
    <col min="4360" max="4360" width="19.6640625" style="1" customWidth="1"/>
    <col min="4361" max="4608" width="11" style="1"/>
    <col min="4609" max="4609" width="2.6640625" style="1" customWidth="1"/>
    <col min="4610" max="4610" width="46.44140625" style="1" customWidth="1"/>
    <col min="4611" max="4611" width="22.44140625" style="1" customWidth="1"/>
    <col min="4612" max="4612" width="22.33203125" style="1" customWidth="1"/>
    <col min="4613" max="4613" width="20" style="1" bestFit="1" customWidth="1"/>
    <col min="4614" max="4614" width="21.109375" style="1" customWidth="1"/>
    <col min="4615" max="4615" width="20.109375" style="1" customWidth="1"/>
    <col min="4616" max="4616" width="19.6640625" style="1" customWidth="1"/>
    <col min="4617" max="4864" width="11" style="1"/>
    <col min="4865" max="4865" width="2.6640625" style="1" customWidth="1"/>
    <col min="4866" max="4866" width="46.44140625" style="1" customWidth="1"/>
    <col min="4867" max="4867" width="22.44140625" style="1" customWidth="1"/>
    <col min="4868" max="4868" width="22.33203125" style="1" customWidth="1"/>
    <col min="4869" max="4869" width="20" style="1" bestFit="1" customWidth="1"/>
    <col min="4870" max="4870" width="21.109375" style="1" customWidth="1"/>
    <col min="4871" max="4871" width="20.109375" style="1" customWidth="1"/>
    <col min="4872" max="4872" width="19.6640625" style="1" customWidth="1"/>
    <col min="4873" max="5120" width="11" style="1"/>
    <col min="5121" max="5121" width="2.6640625" style="1" customWidth="1"/>
    <col min="5122" max="5122" width="46.44140625" style="1" customWidth="1"/>
    <col min="5123" max="5123" width="22.44140625" style="1" customWidth="1"/>
    <col min="5124" max="5124" width="22.33203125" style="1" customWidth="1"/>
    <col min="5125" max="5125" width="20" style="1" bestFit="1" customWidth="1"/>
    <col min="5126" max="5126" width="21.109375" style="1" customWidth="1"/>
    <col min="5127" max="5127" width="20.109375" style="1" customWidth="1"/>
    <col min="5128" max="5128" width="19.6640625" style="1" customWidth="1"/>
    <col min="5129" max="5376" width="11" style="1"/>
    <col min="5377" max="5377" width="2.6640625" style="1" customWidth="1"/>
    <col min="5378" max="5378" width="46.44140625" style="1" customWidth="1"/>
    <col min="5379" max="5379" width="22.44140625" style="1" customWidth="1"/>
    <col min="5380" max="5380" width="22.33203125" style="1" customWidth="1"/>
    <col min="5381" max="5381" width="20" style="1" bestFit="1" customWidth="1"/>
    <col min="5382" max="5382" width="21.109375" style="1" customWidth="1"/>
    <col min="5383" max="5383" width="20.109375" style="1" customWidth="1"/>
    <col min="5384" max="5384" width="19.6640625" style="1" customWidth="1"/>
    <col min="5385" max="5632" width="11" style="1"/>
    <col min="5633" max="5633" width="2.6640625" style="1" customWidth="1"/>
    <col min="5634" max="5634" width="46.44140625" style="1" customWidth="1"/>
    <col min="5635" max="5635" width="22.44140625" style="1" customWidth="1"/>
    <col min="5636" max="5636" width="22.33203125" style="1" customWidth="1"/>
    <col min="5637" max="5637" width="20" style="1" bestFit="1" customWidth="1"/>
    <col min="5638" max="5638" width="21.109375" style="1" customWidth="1"/>
    <col min="5639" max="5639" width="20.109375" style="1" customWidth="1"/>
    <col min="5640" max="5640" width="19.6640625" style="1" customWidth="1"/>
    <col min="5641" max="5888" width="11" style="1"/>
    <col min="5889" max="5889" width="2.6640625" style="1" customWidth="1"/>
    <col min="5890" max="5890" width="46.44140625" style="1" customWidth="1"/>
    <col min="5891" max="5891" width="22.44140625" style="1" customWidth="1"/>
    <col min="5892" max="5892" width="22.33203125" style="1" customWidth="1"/>
    <col min="5893" max="5893" width="20" style="1" bestFit="1" customWidth="1"/>
    <col min="5894" max="5894" width="21.109375" style="1" customWidth="1"/>
    <col min="5895" max="5895" width="20.109375" style="1" customWidth="1"/>
    <col min="5896" max="5896" width="19.6640625" style="1" customWidth="1"/>
    <col min="5897" max="6144" width="11" style="1"/>
    <col min="6145" max="6145" width="2.6640625" style="1" customWidth="1"/>
    <col min="6146" max="6146" width="46.44140625" style="1" customWidth="1"/>
    <col min="6147" max="6147" width="22.44140625" style="1" customWidth="1"/>
    <col min="6148" max="6148" width="22.33203125" style="1" customWidth="1"/>
    <col min="6149" max="6149" width="20" style="1" bestFit="1" customWidth="1"/>
    <col min="6150" max="6150" width="21.109375" style="1" customWidth="1"/>
    <col min="6151" max="6151" width="20.109375" style="1" customWidth="1"/>
    <col min="6152" max="6152" width="19.6640625" style="1" customWidth="1"/>
    <col min="6153" max="6400" width="11" style="1"/>
    <col min="6401" max="6401" width="2.6640625" style="1" customWidth="1"/>
    <col min="6402" max="6402" width="46.44140625" style="1" customWidth="1"/>
    <col min="6403" max="6403" width="22.44140625" style="1" customWidth="1"/>
    <col min="6404" max="6404" width="22.33203125" style="1" customWidth="1"/>
    <col min="6405" max="6405" width="20" style="1" bestFit="1" customWidth="1"/>
    <col min="6406" max="6406" width="21.109375" style="1" customWidth="1"/>
    <col min="6407" max="6407" width="20.109375" style="1" customWidth="1"/>
    <col min="6408" max="6408" width="19.6640625" style="1" customWidth="1"/>
    <col min="6409" max="6656" width="11" style="1"/>
    <col min="6657" max="6657" width="2.6640625" style="1" customWidth="1"/>
    <col min="6658" max="6658" width="46.44140625" style="1" customWidth="1"/>
    <col min="6659" max="6659" width="22.44140625" style="1" customWidth="1"/>
    <col min="6660" max="6660" width="22.33203125" style="1" customWidth="1"/>
    <col min="6661" max="6661" width="20" style="1" bestFit="1" customWidth="1"/>
    <col min="6662" max="6662" width="21.109375" style="1" customWidth="1"/>
    <col min="6663" max="6663" width="20.109375" style="1" customWidth="1"/>
    <col min="6664" max="6664" width="19.6640625" style="1" customWidth="1"/>
    <col min="6665" max="6912" width="11" style="1"/>
    <col min="6913" max="6913" width="2.6640625" style="1" customWidth="1"/>
    <col min="6914" max="6914" width="46.44140625" style="1" customWidth="1"/>
    <col min="6915" max="6915" width="22.44140625" style="1" customWidth="1"/>
    <col min="6916" max="6916" width="22.33203125" style="1" customWidth="1"/>
    <col min="6917" max="6917" width="20" style="1" bestFit="1" customWidth="1"/>
    <col min="6918" max="6918" width="21.109375" style="1" customWidth="1"/>
    <col min="6919" max="6919" width="20.109375" style="1" customWidth="1"/>
    <col min="6920" max="6920" width="19.6640625" style="1" customWidth="1"/>
    <col min="6921" max="7168" width="11" style="1"/>
    <col min="7169" max="7169" width="2.6640625" style="1" customWidth="1"/>
    <col min="7170" max="7170" width="46.44140625" style="1" customWidth="1"/>
    <col min="7171" max="7171" width="22.44140625" style="1" customWidth="1"/>
    <col min="7172" max="7172" width="22.33203125" style="1" customWidth="1"/>
    <col min="7173" max="7173" width="20" style="1" bestFit="1" customWidth="1"/>
    <col min="7174" max="7174" width="21.109375" style="1" customWidth="1"/>
    <col min="7175" max="7175" width="20.109375" style="1" customWidth="1"/>
    <col min="7176" max="7176" width="19.6640625" style="1" customWidth="1"/>
    <col min="7177" max="7424" width="11" style="1"/>
    <col min="7425" max="7425" width="2.6640625" style="1" customWidth="1"/>
    <col min="7426" max="7426" width="46.44140625" style="1" customWidth="1"/>
    <col min="7427" max="7427" width="22.44140625" style="1" customWidth="1"/>
    <col min="7428" max="7428" width="22.33203125" style="1" customWidth="1"/>
    <col min="7429" max="7429" width="20" style="1" bestFit="1" customWidth="1"/>
    <col min="7430" max="7430" width="21.109375" style="1" customWidth="1"/>
    <col min="7431" max="7431" width="20.109375" style="1" customWidth="1"/>
    <col min="7432" max="7432" width="19.6640625" style="1" customWidth="1"/>
    <col min="7433" max="7680" width="11" style="1"/>
    <col min="7681" max="7681" width="2.6640625" style="1" customWidth="1"/>
    <col min="7682" max="7682" width="46.44140625" style="1" customWidth="1"/>
    <col min="7683" max="7683" width="22.44140625" style="1" customWidth="1"/>
    <col min="7684" max="7684" width="22.33203125" style="1" customWidth="1"/>
    <col min="7685" max="7685" width="20" style="1" bestFit="1" customWidth="1"/>
    <col min="7686" max="7686" width="21.109375" style="1" customWidth="1"/>
    <col min="7687" max="7687" width="20.109375" style="1" customWidth="1"/>
    <col min="7688" max="7688" width="19.6640625" style="1" customWidth="1"/>
    <col min="7689" max="7936" width="11" style="1"/>
    <col min="7937" max="7937" width="2.6640625" style="1" customWidth="1"/>
    <col min="7938" max="7938" width="46.44140625" style="1" customWidth="1"/>
    <col min="7939" max="7939" width="22.44140625" style="1" customWidth="1"/>
    <col min="7940" max="7940" width="22.33203125" style="1" customWidth="1"/>
    <col min="7941" max="7941" width="20" style="1" bestFit="1" customWidth="1"/>
    <col min="7942" max="7942" width="21.109375" style="1" customWidth="1"/>
    <col min="7943" max="7943" width="20.109375" style="1" customWidth="1"/>
    <col min="7944" max="7944" width="19.6640625" style="1" customWidth="1"/>
    <col min="7945" max="8192" width="11" style="1"/>
    <col min="8193" max="8193" width="2.6640625" style="1" customWidth="1"/>
    <col min="8194" max="8194" width="46.44140625" style="1" customWidth="1"/>
    <col min="8195" max="8195" width="22.44140625" style="1" customWidth="1"/>
    <col min="8196" max="8196" width="22.33203125" style="1" customWidth="1"/>
    <col min="8197" max="8197" width="20" style="1" bestFit="1" customWidth="1"/>
    <col min="8198" max="8198" width="21.109375" style="1" customWidth="1"/>
    <col min="8199" max="8199" width="20.109375" style="1" customWidth="1"/>
    <col min="8200" max="8200" width="19.6640625" style="1" customWidth="1"/>
    <col min="8201" max="8448" width="11" style="1"/>
    <col min="8449" max="8449" width="2.6640625" style="1" customWidth="1"/>
    <col min="8450" max="8450" width="46.44140625" style="1" customWidth="1"/>
    <col min="8451" max="8451" width="22.44140625" style="1" customWidth="1"/>
    <col min="8452" max="8452" width="22.33203125" style="1" customWidth="1"/>
    <col min="8453" max="8453" width="20" style="1" bestFit="1" customWidth="1"/>
    <col min="8454" max="8454" width="21.109375" style="1" customWidth="1"/>
    <col min="8455" max="8455" width="20.109375" style="1" customWidth="1"/>
    <col min="8456" max="8456" width="19.6640625" style="1" customWidth="1"/>
    <col min="8457" max="8704" width="11" style="1"/>
    <col min="8705" max="8705" width="2.6640625" style="1" customWidth="1"/>
    <col min="8706" max="8706" width="46.44140625" style="1" customWidth="1"/>
    <col min="8707" max="8707" width="22.44140625" style="1" customWidth="1"/>
    <col min="8708" max="8708" width="22.33203125" style="1" customWidth="1"/>
    <col min="8709" max="8709" width="20" style="1" bestFit="1" customWidth="1"/>
    <col min="8710" max="8710" width="21.109375" style="1" customWidth="1"/>
    <col min="8711" max="8711" width="20.109375" style="1" customWidth="1"/>
    <col min="8712" max="8712" width="19.6640625" style="1" customWidth="1"/>
    <col min="8713" max="8960" width="11" style="1"/>
    <col min="8961" max="8961" width="2.6640625" style="1" customWidth="1"/>
    <col min="8962" max="8962" width="46.44140625" style="1" customWidth="1"/>
    <col min="8963" max="8963" width="22.44140625" style="1" customWidth="1"/>
    <col min="8964" max="8964" width="22.33203125" style="1" customWidth="1"/>
    <col min="8965" max="8965" width="20" style="1" bestFit="1" customWidth="1"/>
    <col min="8966" max="8966" width="21.109375" style="1" customWidth="1"/>
    <col min="8967" max="8967" width="20.109375" style="1" customWidth="1"/>
    <col min="8968" max="8968" width="19.6640625" style="1" customWidth="1"/>
    <col min="8969" max="9216" width="11" style="1"/>
    <col min="9217" max="9217" width="2.6640625" style="1" customWidth="1"/>
    <col min="9218" max="9218" width="46.44140625" style="1" customWidth="1"/>
    <col min="9219" max="9219" width="22.44140625" style="1" customWidth="1"/>
    <col min="9220" max="9220" width="22.33203125" style="1" customWidth="1"/>
    <col min="9221" max="9221" width="20" style="1" bestFit="1" customWidth="1"/>
    <col min="9222" max="9222" width="21.109375" style="1" customWidth="1"/>
    <col min="9223" max="9223" width="20.109375" style="1" customWidth="1"/>
    <col min="9224" max="9224" width="19.6640625" style="1" customWidth="1"/>
    <col min="9225" max="9472" width="11" style="1"/>
    <col min="9473" max="9473" width="2.6640625" style="1" customWidth="1"/>
    <col min="9474" max="9474" width="46.44140625" style="1" customWidth="1"/>
    <col min="9475" max="9475" width="22.44140625" style="1" customWidth="1"/>
    <col min="9476" max="9476" width="22.33203125" style="1" customWidth="1"/>
    <col min="9477" max="9477" width="20" style="1" bestFit="1" customWidth="1"/>
    <col min="9478" max="9478" width="21.109375" style="1" customWidth="1"/>
    <col min="9479" max="9479" width="20.109375" style="1" customWidth="1"/>
    <col min="9480" max="9480" width="19.6640625" style="1" customWidth="1"/>
    <col min="9481" max="9728" width="11" style="1"/>
    <col min="9729" max="9729" width="2.6640625" style="1" customWidth="1"/>
    <col min="9730" max="9730" width="46.44140625" style="1" customWidth="1"/>
    <col min="9731" max="9731" width="22.44140625" style="1" customWidth="1"/>
    <col min="9732" max="9732" width="22.33203125" style="1" customWidth="1"/>
    <col min="9733" max="9733" width="20" style="1" bestFit="1" customWidth="1"/>
    <col min="9734" max="9734" width="21.109375" style="1" customWidth="1"/>
    <col min="9735" max="9735" width="20.109375" style="1" customWidth="1"/>
    <col min="9736" max="9736" width="19.6640625" style="1" customWidth="1"/>
    <col min="9737" max="9984" width="11" style="1"/>
    <col min="9985" max="9985" width="2.6640625" style="1" customWidth="1"/>
    <col min="9986" max="9986" width="46.44140625" style="1" customWidth="1"/>
    <col min="9987" max="9987" width="22.44140625" style="1" customWidth="1"/>
    <col min="9988" max="9988" width="22.33203125" style="1" customWidth="1"/>
    <col min="9989" max="9989" width="20" style="1" bestFit="1" customWidth="1"/>
    <col min="9990" max="9990" width="21.109375" style="1" customWidth="1"/>
    <col min="9991" max="9991" width="20.109375" style="1" customWidth="1"/>
    <col min="9992" max="9992" width="19.6640625" style="1" customWidth="1"/>
    <col min="9993" max="10240" width="11" style="1"/>
    <col min="10241" max="10241" width="2.6640625" style="1" customWidth="1"/>
    <col min="10242" max="10242" width="46.44140625" style="1" customWidth="1"/>
    <col min="10243" max="10243" width="22.44140625" style="1" customWidth="1"/>
    <col min="10244" max="10244" width="22.33203125" style="1" customWidth="1"/>
    <col min="10245" max="10245" width="20" style="1" bestFit="1" customWidth="1"/>
    <col min="10246" max="10246" width="21.109375" style="1" customWidth="1"/>
    <col min="10247" max="10247" width="20.109375" style="1" customWidth="1"/>
    <col min="10248" max="10248" width="19.6640625" style="1" customWidth="1"/>
    <col min="10249" max="10496" width="11" style="1"/>
    <col min="10497" max="10497" width="2.6640625" style="1" customWidth="1"/>
    <col min="10498" max="10498" width="46.44140625" style="1" customWidth="1"/>
    <col min="10499" max="10499" width="22.44140625" style="1" customWidth="1"/>
    <col min="10500" max="10500" width="22.33203125" style="1" customWidth="1"/>
    <col min="10501" max="10501" width="20" style="1" bestFit="1" customWidth="1"/>
    <col min="10502" max="10502" width="21.109375" style="1" customWidth="1"/>
    <col min="10503" max="10503" width="20.109375" style="1" customWidth="1"/>
    <col min="10504" max="10504" width="19.6640625" style="1" customWidth="1"/>
    <col min="10505" max="10752" width="11" style="1"/>
    <col min="10753" max="10753" width="2.6640625" style="1" customWidth="1"/>
    <col min="10754" max="10754" width="46.44140625" style="1" customWidth="1"/>
    <col min="10755" max="10755" width="22.44140625" style="1" customWidth="1"/>
    <col min="10756" max="10756" width="22.33203125" style="1" customWidth="1"/>
    <col min="10757" max="10757" width="20" style="1" bestFit="1" customWidth="1"/>
    <col min="10758" max="10758" width="21.109375" style="1" customWidth="1"/>
    <col min="10759" max="10759" width="20.109375" style="1" customWidth="1"/>
    <col min="10760" max="10760" width="19.6640625" style="1" customWidth="1"/>
    <col min="10761" max="11008" width="11" style="1"/>
    <col min="11009" max="11009" width="2.6640625" style="1" customWidth="1"/>
    <col min="11010" max="11010" width="46.44140625" style="1" customWidth="1"/>
    <col min="11011" max="11011" width="22.44140625" style="1" customWidth="1"/>
    <col min="11012" max="11012" width="22.33203125" style="1" customWidth="1"/>
    <col min="11013" max="11013" width="20" style="1" bestFit="1" customWidth="1"/>
    <col min="11014" max="11014" width="21.109375" style="1" customWidth="1"/>
    <col min="11015" max="11015" width="20.109375" style="1" customWidth="1"/>
    <col min="11016" max="11016" width="19.6640625" style="1" customWidth="1"/>
    <col min="11017" max="11264" width="11" style="1"/>
    <col min="11265" max="11265" width="2.6640625" style="1" customWidth="1"/>
    <col min="11266" max="11266" width="46.44140625" style="1" customWidth="1"/>
    <col min="11267" max="11267" width="22.44140625" style="1" customWidth="1"/>
    <col min="11268" max="11268" width="22.33203125" style="1" customWidth="1"/>
    <col min="11269" max="11269" width="20" style="1" bestFit="1" customWidth="1"/>
    <col min="11270" max="11270" width="21.109375" style="1" customWidth="1"/>
    <col min="11271" max="11271" width="20.109375" style="1" customWidth="1"/>
    <col min="11272" max="11272" width="19.6640625" style="1" customWidth="1"/>
    <col min="11273" max="11520" width="11" style="1"/>
    <col min="11521" max="11521" width="2.6640625" style="1" customWidth="1"/>
    <col min="11522" max="11522" width="46.44140625" style="1" customWidth="1"/>
    <col min="11523" max="11523" width="22.44140625" style="1" customWidth="1"/>
    <col min="11524" max="11524" width="22.33203125" style="1" customWidth="1"/>
    <col min="11525" max="11525" width="20" style="1" bestFit="1" customWidth="1"/>
    <col min="11526" max="11526" width="21.109375" style="1" customWidth="1"/>
    <col min="11527" max="11527" width="20.109375" style="1" customWidth="1"/>
    <col min="11528" max="11528" width="19.6640625" style="1" customWidth="1"/>
    <col min="11529" max="11776" width="11" style="1"/>
    <col min="11777" max="11777" width="2.6640625" style="1" customWidth="1"/>
    <col min="11778" max="11778" width="46.44140625" style="1" customWidth="1"/>
    <col min="11779" max="11779" width="22.44140625" style="1" customWidth="1"/>
    <col min="11780" max="11780" width="22.33203125" style="1" customWidth="1"/>
    <col min="11781" max="11781" width="20" style="1" bestFit="1" customWidth="1"/>
    <col min="11782" max="11782" width="21.109375" style="1" customWidth="1"/>
    <col min="11783" max="11783" width="20.109375" style="1" customWidth="1"/>
    <col min="11784" max="11784" width="19.6640625" style="1" customWidth="1"/>
    <col min="11785" max="12032" width="11" style="1"/>
    <col min="12033" max="12033" width="2.6640625" style="1" customWidth="1"/>
    <col min="12034" max="12034" width="46.44140625" style="1" customWidth="1"/>
    <col min="12035" max="12035" width="22.44140625" style="1" customWidth="1"/>
    <col min="12036" max="12036" width="22.33203125" style="1" customWidth="1"/>
    <col min="12037" max="12037" width="20" style="1" bestFit="1" customWidth="1"/>
    <col min="12038" max="12038" width="21.109375" style="1" customWidth="1"/>
    <col min="12039" max="12039" width="20.109375" style="1" customWidth="1"/>
    <col min="12040" max="12040" width="19.6640625" style="1" customWidth="1"/>
    <col min="12041" max="12288" width="11" style="1"/>
    <col min="12289" max="12289" width="2.6640625" style="1" customWidth="1"/>
    <col min="12290" max="12290" width="46.44140625" style="1" customWidth="1"/>
    <col min="12291" max="12291" width="22.44140625" style="1" customWidth="1"/>
    <col min="12292" max="12292" width="22.33203125" style="1" customWidth="1"/>
    <col min="12293" max="12293" width="20" style="1" bestFit="1" customWidth="1"/>
    <col min="12294" max="12294" width="21.109375" style="1" customWidth="1"/>
    <col min="12295" max="12295" width="20.109375" style="1" customWidth="1"/>
    <col min="12296" max="12296" width="19.6640625" style="1" customWidth="1"/>
    <col min="12297" max="12544" width="11" style="1"/>
    <col min="12545" max="12545" width="2.6640625" style="1" customWidth="1"/>
    <col min="12546" max="12546" width="46.44140625" style="1" customWidth="1"/>
    <col min="12547" max="12547" width="22.44140625" style="1" customWidth="1"/>
    <col min="12548" max="12548" width="22.33203125" style="1" customWidth="1"/>
    <col min="12549" max="12549" width="20" style="1" bestFit="1" customWidth="1"/>
    <col min="12550" max="12550" width="21.109375" style="1" customWidth="1"/>
    <col min="12551" max="12551" width="20.109375" style="1" customWidth="1"/>
    <col min="12552" max="12552" width="19.6640625" style="1" customWidth="1"/>
    <col min="12553" max="12800" width="11" style="1"/>
    <col min="12801" max="12801" width="2.6640625" style="1" customWidth="1"/>
    <col min="12802" max="12802" width="46.44140625" style="1" customWidth="1"/>
    <col min="12803" max="12803" width="22.44140625" style="1" customWidth="1"/>
    <col min="12804" max="12804" width="22.33203125" style="1" customWidth="1"/>
    <col min="12805" max="12805" width="20" style="1" bestFit="1" customWidth="1"/>
    <col min="12806" max="12806" width="21.109375" style="1" customWidth="1"/>
    <col min="12807" max="12807" width="20.109375" style="1" customWidth="1"/>
    <col min="12808" max="12808" width="19.6640625" style="1" customWidth="1"/>
    <col min="12809" max="13056" width="11" style="1"/>
    <col min="13057" max="13057" width="2.6640625" style="1" customWidth="1"/>
    <col min="13058" max="13058" width="46.44140625" style="1" customWidth="1"/>
    <col min="13059" max="13059" width="22.44140625" style="1" customWidth="1"/>
    <col min="13060" max="13060" width="22.33203125" style="1" customWidth="1"/>
    <col min="13061" max="13061" width="20" style="1" bestFit="1" customWidth="1"/>
    <col min="13062" max="13062" width="21.109375" style="1" customWidth="1"/>
    <col min="13063" max="13063" width="20.109375" style="1" customWidth="1"/>
    <col min="13064" max="13064" width="19.6640625" style="1" customWidth="1"/>
    <col min="13065" max="13312" width="11" style="1"/>
    <col min="13313" max="13313" width="2.6640625" style="1" customWidth="1"/>
    <col min="13314" max="13314" width="46.44140625" style="1" customWidth="1"/>
    <col min="13315" max="13315" width="22.44140625" style="1" customWidth="1"/>
    <col min="13316" max="13316" width="22.33203125" style="1" customWidth="1"/>
    <col min="13317" max="13317" width="20" style="1" bestFit="1" customWidth="1"/>
    <col min="13318" max="13318" width="21.109375" style="1" customWidth="1"/>
    <col min="13319" max="13319" width="20.109375" style="1" customWidth="1"/>
    <col min="13320" max="13320" width="19.6640625" style="1" customWidth="1"/>
    <col min="13321" max="13568" width="11" style="1"/>
    <col min="13569" max="13569" width="2.6640625" style="1" customWidth="1"/>
    <col min="13570" max="13570" width="46.44140625" style="1" customWidth="1"/>
    <col min="13571" max="13571" width="22.44140625" style="1" customWidth="1"/>
    <col min="13572" max="13572" width="22.33203125" style="1" customWidth="1"/>
    <col min="13573" max="13573" width="20" style="1" bestFit="1" customWidth="1"/>
    <col min="13574" max="13574" width="21.109375" style="1" customWidth="1"/>
    <col min="13575" max="13575" width="20.109375" style="1" customWidth="1"/>
    <col min="13576" max="13576" width="19.6640625" style="1" customWidth="1"/>
    <col min="13577" max="13824" width="11" style="1"/>
    <col min="13825" max="13825" width="2.6640625" style="1" customWidth="1"/>
    <col min="13826" max="13826" width="46.44140625" style="1" customWidth="1"/>
    <col min="13827" max="13827" width="22.44140625" style="1" customWidth="1"/>
    <col min="13828" max="13828" width="22.33203125" style="1" customWidth="1"/>
    <col min="13829" max="13829" width="20" style="1" bestFit="1" customWidth="1"/>
    <col min="13830" max="13830" width="21.109375" style="1" customWidth="1"/>
    <col min="13831" max="13831" width="20.109375" style="1" customWidth="1"/>
    <col min="13832" max="13832" width="19.6640625" style="1" customWidth="1"/>
    <col min="13833" max="14080" width="11" style="1"/>
    <col min="14081" max="14081" width="2.6640625" style="1" customWidth="1"/>
    <col min="14082" max="14082" width="46.44140625" style="1" customWidth="1"/>
    <col min="14083" max="14083" width="22.44140625" style="1" customWidth="1"/>
    <col min="14084" max="14084" width="22.33203125" style="1" customWidth="1"/>
    <col min="14085" max="14085" width="20" style="1" bestFit="1" customWidth="1"/>
    <col min="14086" max="14086" width="21.109375" style="1" customWidth="1"/>
    <col min="14087" max="14087" width="20.109375" style="1" customWidth="1"/>
    <col min="14088" max="14088" width="19.6640625" style="1" customWidth="1"/>
    <col min="14089" max="14336" width="11" style="1"/>
    <col min="14337" max="14337" width="2.6640625" style="1" customWidth="1"/>
    <col min="14338" max="14338" width="46.44140625" style="1" customWidth="1"/>
    <col min="14339" max="14339" width="22.44140625" style="1" customWidth="1"/>
    <col min="14340" max="14340" width="22.33203125" style="1" customWidth="1"/>
    <col min="14341" max="14341" width="20" style="1" bestFit="1" customWidth="1"/>
    <col min="14342" max="14342" width="21.109375" style="1" customWidth="1"/>
    <col min="14343" max="14343" width="20.109375" style="1" customWidth="1"/>
    <col min="14344" max="14344" width="19.6640625" style="1" customWidth="1"/>
    <col min="14345" max="14592" width="11" style="1"/>
    <col min="14593" max="14593" width="2.6640625" style="1" customWidth="1"/>
    <col min="14594" max="14594" width="46.44140625" style="1" customWidth="1"/>
    <col min="14595" max="14595" width="22.44140625" style="1" customWidth="1"/>
    <col min="14596" max="14596" width="22.33203125" style="1" customWidth="1"/>
    <col min="14597" max="14597" width="20" style="1" bestFit="1" customWidth="1"/>
    <col min="14598" max="14598" width="21.109375" style="1" customWidth="1"/>
    <col min="14599" max="14599" width="20.109375" style="1" customWidth="1"/>
    <col min="14600" max="14600" width="19.6640625" style="1" customWidth="1"/>
    <col min="14601" max="14848" width="11" style="1"/>
    <col min="14849" max="14849" width="2.6640625" style="1" customWidth="1"/>
    <col min="14850" max="14850" width="46.44140625" style="1" customWidth="1"/>
    <col min="14851" max="14851" width="22.44140625" style="1" customWidth="1"/>
    <col min="14852" max="14852" width="22.33203125" style="1" customWidth="1"/>
    <col min="14853" max="14853" width="20" style="1" bestFit="1" customWidth="1"/>
    <col min="14854" max="14854" width="21.109375" style="1" customWidth="1"/>
    <col min="14855" max="14855" width="20.109375" style="1" customWidth="1"/>
    <col min="14856" max="14856" width="19.6640625" style="1" customWidth="1"/>
    <col min="14857" max="15104" width="11" style="1"/>
    <col min="15105" max="15105" width="2.6640625" style="1" customWidth="1"/>
    <col min="15106" max="15106" width="46.44140625" style="1" customWidth="1"/>
    <col min="15107" max="15107" width="22.44140625" style="1" customWidth="1"/>
    <col min="15108" max="15108" width="22.33203125" style="1" customWidth="1"/>
    <col min="15109" max="15109" width="20" style="1" bestFit="1" customWidth="1"/>
    <col min="15110" max="15110" width="21.109375" style="1" customWidth="1"/>
    <col min="15111" max="15111" width="20.109375" style="1" customWidth="1"/>
    <col min="15112" max="15112" width="19.6640625" style="1" customWidth="1"/>
    <col min="15113" max="15360" width="11" style="1"/>
    <col min="15361" max="15361" width="2.6640625" style="1" customWidth="1"/>
    <col min="15362" max="15362" width="46.44140625" style="1" customWidth="1"/>
    <col min="15363" max="15363" width="22.44140625" style="1" customWidth="1"/>
    <col min="15364" max="15364" width="22.33203125" style="1" customWidth="1"/>
    <col min="15365" max="15365" width="20" style="1" bestFit="1" customWidth="1"/>
    <col min="15366" max="15366" width="21.109375" style="1" customWidth="1"/>
    <col min="15367" max="15367" width="20.109375" style="1" customWidth="1"/>
    <col min="15368" max="15368" width="19.6640625" style="1" customWidth="1"/>
    <col min="15369" max="15616" width="11" style="1"/>
    <col min="15617" max="15617" width="2.6640625" style="1" customWidth="1"/>
    <col min="15618" max="15618" width="46.44140625" style="1" customWidth="1"/>
    <col min="15619" max="15619" width="22.44140625" style="1" customWidth="1"/>
    <col min="15620" max="15620" width="22.33203125" style="1" customWidth="1"/>
    <col min="15621" max="15621" width="20" style="1" bestFit="1" customWidth="1"/>
    <col min="15622" max="15622" width="21.109375" style="1" customWidth="1"/>
    <col min="15623" max="15623" width="20.109375" style="1" customWidth="1"/>
    <col min="15624" max="15624" width="19.6640625" style="1" customWidth="1"/>
    <col min="15625" max="15872" width="11" style="1"/>
    <col min="15873" max="15873" width="2.6640625" style="1" customWidth="1"/>
    <col min="15874" max="15874" width="46.44140625" style="1" customWidth="1"/>
    <col min="15875" max="15875" width="22.44140625" style="1" customWidth="1"/>
    <col min="15876" max="15876" width="22.33203125" style="1" customWidth="1"/>
    <col min="15877" max="15877" width="20" style="1" bestFit="1" customWidth="1"/>
    <col min="15878" max="15878" width="21.109375" style="1" customWidth="1"/>
    <col min="15879" max="15879" width="20.109375" style="1" customWidth="1"/>
    <col min="15880" max="15880" width="19.6640625" style="1" customWidth="1"/>
    <col min="15881" max="16128" width="11" style="1"/>
    <col min="16129" max="16129" width="2.6640625" style="1" customWidth="1"/>
    <col min="16130" max="16130" width="46.44140625" style="1" customWidth="1"/>
    <col min="16131" max="16131" width="22.44140625" style="1" customWidth="1"/>
    <col min="16132" max="16132" width="22.33203125" style="1" customWidth="1"/>
    <col min="16133" max="16133" width="20" style="1" bestFit="1" customWidth="1"/>
    <col min="16134" max="16134" width="21.109375" style="1" customWidth="1"/>
    <col min="16135" max="16135" width="20.109375" style="1" customWidth="1"/>
    <col min="16136" max="16136" width="19.6640625" style="1" customWidth="1"/>
    <col min="16137" max="16384" width="11" style="1"/>
  </cols>
  <sheetData>
    <row r="1" spans="2:8" ht="15.05" thickBot="1" x14ac:dyDescent="0.35"/>
    <row r="2" spans="2:8" ht="17.7" x14ac:dyDescent="0.3">
      <c r="B2" s="339" t="s">
        <v>0</v>
      </c>
      <c r="C2" s="340"/>
      <c r="D2" s="340"/>
      <c r="E2" s="340"/>
      <c r="F2" s="340"/>
      <c r="G2" s="340"/>
      <c r="H2" s="341"/>
    </row>
    <row r="3" spans="2:8" ht="17.7" x14ac:dyDescent="0.3">
      <c r="B3" s="342" t="s">
        <v>308</v>
      </c>
      <c r="C3" s="343"/>
      <c r="D3" s="343"/>
      <c r="E3" s="343"/>
      <c r="F3" s="343"/>
      <c r="G3" s="343"/>
      <c r="H3" s="344"/>
    </row>
    <row r="4" spans="2:8" ht="17.7" x14ac:dyDescent="0.3">
      <c r="B4" s="342" t="s">
        <v>390</v>
      </c>
      <c r="C4" s="343"/>
      <c r="D4" s="343"/>
      <c r="E4" s="343"/>
      <c r="F4" s="343"/>
      <c r="G4" s="343"/>
      <c r="H4" s="344"/>
    </row>
    <row r="5" spans="2:8" ht="17.7" x14ac:dyDescent="0.3">
      <c r="B5" s="342" t="s">
        <v>463</v>
      </c>
      <c r="C5" s="343"/>
      <c r="D5" s="343"/>
      <c r="E5" s="343"/>
      <c r="F5" s="343"/>
      <c r="G5" s="343"/>
      <c r="H5" s="344"/>
    </row>
    <row r="6" spans="2:8" ht="18.350000000000001" thickBot="1" x14ac:dyDescent="0.35">
      <c r="B6" s="345" t="s">
        <v>2</v>
      </c>
      <c r="C6" s="346"/>
      <c r="D6" s="346"/>
      <c r="E6" s="346"/>
      <c r="F6" s="346"/>
      <c r="G6" s="346"/>
      <c r="H6" s="347"/>
    </row>
    <row r="7" spans="2:8" ht="18.350000000000001" thickBot="1" x14ac:dyDescent="0.35">
      <c r="B7" s="368" t="s">
        <v>3</v>
      </c>
      <c r="C7" s="353" t="s">
        <v>310</v>
      </c>
      <c r="D7" s="354"/>
      <c r="E7" s="354"/>
      <c r="F7" s="354"/>
      <c r="G7" s="355"/>
      <c r="H7" s="368" t="s">
        <v>311</v>
      </c>
    </row>
    <row r="8" spans="2:8" ht="36" thickBot="1" x14ac:dyDescent="0.35">
      <c r="B8" s="369"/>
      <c r="C8" s="61" t="s">
        <v>201</v>
      </c>
      <c r="D8" s="61" t="s">
        <v>243</v>
      </c>
      <c r="E8" s="61" t="s">
        <v>244</v>
      </c>
      <c r="F8" s="61" t="s">
        <v>199</v>
      </c>
      <c r="G8" s="61" t="s">
        <v>218</v>
      </c>
      <c r="H8" s="369"/>
    </row>
    <row r="9" spans="2:8" ht="50.25" customHeight="1" x14ac:dyDescent="0.3">
      <c r="B9" s="53" t="s">
        <v>391</v>
      </c>
      <c r="C9" s="126">
        <f t="shared" ref="C9:H9" si="0">SUM(C10:C28)</f>
        <v>17443056</v>
      </c>
      <c r="D9" s="126">
        <f t="shared" si="0"/>
        <v>249999.99999999997</v>
      </c>
      <c r="E9" s="126">
        <f t="shared" si="0"/>
        <v>17693055.999999996</v>
      </c>
      <c r="F9" s="126">
        <f t="shared" si="0"/>
        <v>17669428.419999998</v>
      </c>
      <c r="G9" s="126">
        <f t="shared" si="0"/>
        <v>17636352.419999998</v>
      </c>
      <c r="H9" s="126">
        <f t="shared" si="0"/>
        <v>23627.579999999609</v>
      </c>
    </row>
    <row r="10" spans="2:8" ht="28.5" customHeight="1" x14ac:dyDescent="0.3">
      <c r="B10" s="55" t="s">
        <v>392</v>
      </c>
      <c r="C10" s="127">
        <v>1075311.3400000001</v>
      </c>
      <c r="D10" s="127">
        <v>152753.49</v>
      </c>
      <c r="E10" s="127">
        <f>C10+D10</f>
        <v>1228064.83</v>
      </c>
      <c r="F10" s="127">
        <v>1228064.83</v>
      </c>
      <c r="G10" s="127">
        <v>1228064.83</v>
      </c>
      <c r="H10" s="105">
        <f t="shared" ref="H10:H28" si="1">E10-F10</f>
        <v>0</v>
      </c>
    </row>
    <row r="11" spans="2:8" ht="35.35" x14ac:dyDescent="0.3">
      <c r="B11" s="55" t="s">
        <v>393</v>
      </c>
      <c r="C11" s="11">
        <v>785965.35</v>
      </c>
      <c r="D11" s="11">
        <v>-71087.89</v>
      </c>
      <c r="E11" s="11">
        <f t="shared" ref="E11:E28" si="2">C11+D11</f>
        <v>714877.46</v>
      </c>
      <c r="F11" s="11">
        <v>714877.46</v>
      </c>
      <c r="G11" s="11">
        <v>714877.46</v>
      </c>
      <c r="H11" s="105">
        <f t="shared" si="1"/>
        <v>0</v>
      </c>
    </row>
    <row r="12" spans="2:8" ht="42.05" customHeight="1" x14ac:dyDescent="0.3">
      <c r="B12" s="55" t="s">
        <v>394</v>
      </c>
      <c r="C12" s="11">
        <v>554350.23</v>
      </c>
      <c r="D12" s="11">
        <v>24298.51</v>
      </c>
      <c r="E12" s="11">
        <f t="shared" si="2"/>
        <v>578648.74</v>
      </c>
      <c r="F12" s="11">
        <v>578648.74</v>
      </c>
      <c r="G12" s="11">
        <v>578648.74</v>
      </c>
      <c r="H12" s="105">
        <f t="shared" si="1"/>
        <v>0</v>
      </c>
    </row>
    <row r="13" spans="2:8" ht="44.2" customHeight="1" x14ac:dyDescent="0.3">
      <c r="B13" s="55" t="s">
        <v>395</v>
      </c>
      <c r="C13" s="11">
        <v>767566.46</v>
      </c>
      <c r="D13" s="11">
        <v>10054.6</v>
      </c>
      <c r="E13" s="11">
        <f t="shared" si="2"/>
        <v>777621.05999999994</v>
      </c>
      <c r="F13" s="11">
        <v>777621.06</v>
      </c>
      <c r="G13" s="11">
        <v>777621.06</v>
      </c>
      <c r="H13" s="105">
        <f t="shared" si="1"/>
        <v>0</v>
      </c>
    </row>
    <row r="14" spans="2:8" ht="42.75" customHeight="1" x14ac:dyDescent="0.3">
      <c r="B14" s="55" t="s">
        <v>396</v>
      </c>
      <c r="C14" s="11">
        <v>3612077.19</v>
      </c>
      <c r="D14" s="11">
        <v>-43519.66</v>
      </c>
      <c r="E14" s="11">
        <f t="shared" si="2"/>
        <v>3568557.53</v>
      </c>
      <c r="F14" s="11">
        <v>3544929.95</v>
      </c>
      <c r="G14" s="11">
        <v>3511853.95</v>
      </c>
      <c r="H14" s="105">
        <f t="shared" si="1"/>
        <v>23627.579999999609</v>
      </c>
    </row>
    <row r="15" spans="2:8" ht="28.5" customHeight="1" x14ac:dyDescent="0.3">
      <c r="B15" s="55" t="s">
        <v>397</v>
      </c>
      <c r="C15" s="11">
        <v>201290.73</v>
      </c>
      <c r="D15" s="11">
        <v>-9236.06</v>
      </c>
      <c r="E15" s="11">
        <f t="shared" si="2"/>
        <v>192054.67</v>
      </c>
      <c r="F15" s="11">
        <v>192054.67</v>
      </c>
      <c r="G15" s="11">
        <v>192054.67</v>
      </c>
      <c r="H15" s="105">
        <f t="shared" si="1"/>
        <v>0</v>
      </c>
    </row>
    <row r="16" spans="2:8" ht="43.55" customHeight="1" x14ac:dyDescent="0.3">
      <c r="B16" s="55" t="s">
        <v>398</v>
      </c>
      <c r="C16" s="11">
        <v>88881.600000000006</v>
      </c>
      <c r="D16" s="11">
        <v>-764.15</v>
      </c>
      <c r="E16" s="11">
        <f t="shared" si="2"/>
        <v>88117.450000000012</v>
      </c>
      <c r="F16" s="11">
        <v>88117.45</v>
      </c>
      <c r="G16" s="11">
        <v>88117.45</v>
      </c>
      <c r="H16" s="105">
        <f t="shared" si="1"/>
        <v>0</v>
      </c>
    </row>
    <row r="17" spans="2:8" ht="43.55" customHeight="1" x14ac:dyDescent="0.3">
      <c r="B17" s="55" t="s">
        <v>399</v>
      </c>
      <c r="C17" s="11">
        <v>440093.6</v>
      </c>
      <c r="D17" s="11">
        <v>106835.59</v>
      </c>
      <c r="E17" s="11">
        <f t="shared" si="2"/>
        <v>546929.18999999994</v>
      </c>
      <c r="F17" s="11">
        <v>546929.18999999994</v>
      </c>
      <c r="G17" s="11">
        <v>546929.18999999994</v>
      </c>
      <c r="H17" s="105">
        <f t="shared" si="1"/>
        <v>0</v>
      </c>
    </row>
    <row r="18" spans="2:8" ht="42.75" customHeight="1" x14ac:dyDescent="0.3">
      <c r="B18" s="15" t="s">
        <v>400</v>
      </c>
      <c r="C18" s="11">
        <v>611517.30000000005</v>
      </c>
      <c r="D18" s="11">
        <v>71765.81</v>
      </c>
      <c r="E18" s="11">
        <f t="shared" si="2"/>
        <v>683283.1100000001</v>
      </c>
      <c r="F18" s="11">
        <v>683283.11</v>
      </c>
      <c r="G18" s="11">
        <v>683283.11</v>
      </c>
      <c r="H18" s="11">
        <f t="shared" si="1"/>
        <v>0</v>
      </c>
    </row>
    <row r="19" spans="2:8" ht="38.950000000000003" customHeight="1" x14ac:dyDescent="0.3">
      <c r="B19" s="15" t="s">
        <v>401</v>
      </c>
      <c r="C19" s="11">
        <v>2917691.9</v>
      </c>
      <c r="D19" s="11">
        <v>-519160.25</v>
      </c>
      <c r="E19" s="11">
        <f t="shared" si="2"/>
        <v>2398531.65</v>
      </c>
      <c r="F19" s="11">
        <v>2398531.65</v>
      </c>
      <c r="G19" s="11">
        <v>2398531.65</v>
      </c>
      <c r="H19" s="11">
        <f t="shared" si="1"/>
        <v>0</v>
      </c>
    </row>
    <row r="20" spans="2:8" ht="41.25" customHeight="1" x14ac:dyDescent="0.3">
      <c r="B20" s="15" t="s">
        <v>402</v>
      </c>
      <c r="C20" s="11">
        <v>748032.18</v>
      </c>
      <c r="D20" s="11">
        <v>-24712.31</v>
      </c>
      <c r="E20" s="11">
        <f t="shared" si="2"/>
        <v>723319.87</v>
      </c>
      <c r="F20" s="11">
        <v>723319.87</v>
      </c>
      <c r="G20" s="11">
        <v>723319.87</v>
      </c>
      <c r="H20" s="11">
        <f t="shared" si="1"/>
        <v>0</v>
      </c>
    </row>
    <row r="21" spans="2:8" ht="40.6" customHeight="1" x14ac:dyDescent="0.3">
      <c r="B21" s="15" t="s">
        <v>403</v>
      </c>
      <c r="C21" s="11">
        <v>807399.08</v>
      </c>
      <c r="D21" s="11">
        <v>-50562.97</v>
      </c>
      <c r="E21" s="11">
        <f t="shared" si="2"/>
        <v>756836.11</v>
      </c>
      <c r="F21" s="11">
        <v>756836.11</v>
      </c>
      <c r="G21" s="11">
        <v>756836.11</v>
      </c>
      <c r="H21" s="11">
        <f t="shared" si="1"/>
        <v>0</v>
      </c>
    </row>
    <row r="22" spans="2:8" ht="42.75" customHeight="1" x14ac:dyDescent="0.3">
      <c r="B22" s="15" t="s">
        <v>404</v>
      </c>
      <c r="C22" s="11">
        <v>806153</v>
      </c>
      <c r="D22" s="11">
        <v>208728.27</v>
      </c>
      <c r="E22" s="11">
        <f t="shared" si="2"/>
        <v>1014881.27</v>
      </c>
      <c r="F22" s="11">
        <v>1014881.27</v>
      </c>
      <c r="G22" s="11">
        <v>1014881.27</v>
      </c>
      <c r="H22" s="11">
        <f t="shared" si="1"/>
        <v>0</v>
      </c>
    </row>
    <row r="23" spans="2:8" ht="44.2" customHeight="1" x14ac:dyDescent="0.3">
      <c r="B23" s="15" t="s">
        <v>405</v>
      </c>
      <c r="C23" s="11">
        <v>711782.77</v>
      </c>
      <c r="D23" s="11">
        <v>134663.64000000001</v>
      </c>
      <c r="E23" s="11">
        <f t="shared" si="2"/>
        <v>846446.41</v>
      </c>
      <c r="F23" s="11">
        <v>846446.41</v>
      </c>
      <c r="G23" s="11">
        <v>846446.41</v>
      </c>
      <c r="H23" s="11">
        <f t="shared" si="1"/>
        <v>0</v>
      </c>
    </row>
    <row r="24" spans="2:8" ht="35.35" x14ac:dyDescent="0.3">
      <c r="B24" s="15" t="s">
        <v>406</v>
      </c>
      <c r="C24" s="11">
        <v>1672046.27</v>
      </c>
      <c r="D24" s="11">
        <v>181301.79</v>
      </c>
      <c r="E24" s="11">
        <f t="shared" si="2"/>
        <v>1853348.06</v>
      </c>
      <c r="F24" s="11">
        <v>1853348.06</v>
      </c>
      <c r="G24" s="11">
        <v>1853348.06</v>
      </c>
      <c r="H24" s="11">
        <f t="shared" si="1"/>
        <v>0</v>
      </c>
    </row>
    <row r="25" spans="2:8" ht="45.85" customHeight="1" x14ac:dyDescent="0.3">
      <c r="B25" s="15" t="s">
        <v>407</v>
      </c>
      <c r="C25" s="11">
        <v>629261</v>
      </c>
      <c r="D25" s="11">
        <v>22445.79</v>
      </c>
      <c r="E25" s="11">
        <f t="shared" si="2"/>
        <v>651706.79</v>
      </c>
      <c r="F25" s="11">
        <v>651706.79</v>
      </c>
      <c r="G25" s="11">
        <v>651706.79</v>
      </c>
      <c r="H25" s="11">
        <f t="shared" si="1"/>
        <v>0</v>
      </c>
    </row>
    <row r="26" spans="2:8" ht="43.55" customHeight="1" x14ac:dyDescent="0.3">
      <c r="B26" s="15" t="s">
        <v>408</v>
      </c>
      <c r="C26" s="11">
        <v>178315</v>
      </c>
      <c r="D26" s="11">
        <v>68981.83</v>
      </c>
      <c r="E26" s="11">
        <f t="shared" si="2"/>
        <v>247296.83000000002</v>
      </c>
      <c r="F26" s="11">
        <v>247296.83</v>
      </c>
      <c r="G26" s="11">
        <v>247296.83</v>
      </c>
      <c r="H26" s="11">
        <f t="shared" si="1"/>
        <v>0</v>
      </c>
    </row>
    <row r="27" spans="2:8" ht="42.75" customHeight="1" x14ac:dyDescent="0.3">
      <c r="B27" s="15" t="s">
        <v>409</v>
      </c>
      <c r="C27" s="11">
        <v>86099</v>
      </c>
      <c r="D27" s="11">
        <v>7994</v>
      </c>
      <c r="E27" s="11">
        <f t="shared" si="2"/>
        <v>94093</v>
      </c>
      <c r="F27" s="11">
        <v>94093</v>
      </c>
      <c r="G27" s="11">
        <v>94093</v>
      </c>
      <c r="H27" s="11">
        <f t="shared" si="1"/>
        <v>0</v>
      </c>
    </row>
    <row r="28" spans="2:8" ht="49.6" customHeight="1" x14ac:dyDescent="0.3">
      <c r="B28" s="15" t="s">
        <v>410</v>
      </c>
      <c r="C28" s="11">
        <v>749222</v>
      </c>
      <c r="D28" s="11">
        <v>-20780.03</v>
      </c>
      <c r="E28" s="11">
        <f t="shared" si="2"/>
        <v>728441.97</v>
      </c>
      <c r="F28" s="11">
        <v>728441.97</v>
      </c>
      <c r="G28" s="11">
        <v>728441.97</v>
      </c>
      <c r="H28" s="11">
        <f t="shared" si="1"/>
        <v>0</v>
      </c>
    </row>
    <row r="29" spans="2:8" s="128" customFormat="1" ht="61.55" customHeight="1" x14ac:dyDescent="0.3">
      <c r="B29" s="18" t="s">
        <v>411</v>
      </c>
      <c r="C29" s="129">
        <f t="shared" ref="C29:H29" si="3">SUM(C30:C48)</f>
        <v>72034609</v>
      </c>
      <c r="D29" s="129">
        <f t="shared" si="3"/>
        <v>318657.3400000002</v>
      </c>
      <c r="E29" s="129">
        <f t="shared" si="3"/>
        <v>72353266.340000004</v>
      </c>
      <c r="F29" s="129">
        <f t="shared" si="3"/>
        <v>65760448.050000004</v>
      </c>
      <c r="G29" s="129">
        <f t="shared" si="3"/>
        <v>65263214.890000008</v>
      </c>
      <c r="H29" s="129">
        <f t="shared" si="3"/>
        <v>6592818.29</v>
      </c>
    </row>
    <row r="30" spans="2:8" ht="33.049999999999997" customHeight="1" x14ac:dyDescent="0.3">
      <c r="B30" s="55" t="s">
        <v>392</v>
      </c>
      <c r="C30" s="127">
        <v>2031249.88</v>
      </c>
      <c r="D30" s="127">
        <v>-102096.09</v>
      </c>
      <c r="E30" s="127">
        <f t="shared" ref="E30:E48" si="4">C30+D30</f>
        <v>1929153.7899999998</v>
      </c>
      <c r="F30" s="127">
        <v>1775656.69</v>
      </c>
      <c r="G30" s="127">
        <v>1764563.97</v>
      </c>
      <c r="H30" s="105">
        <f t="shared" ref="H30:H48" si="5">E30-F30</f>
        <v>153497.09999999986</v>
      </c>
    </row>
    <row r="31" spans="2:8" ht="35.35" x14ac:dyDescent="0.3">
      <c r="B31" s="55" t="s">
        <v>393</v>
      </c>
      <c r="C31" s="127">
        <v>2919141.05</v>
      </c>
      <c r="D31" s="127">
        <v>113771.24</v>
      </c>
      <c r="E31" s="127">
        <f t="shared" si="4"/>
        <v>3032912.29</v>
      </c>
      <c r="F31" s="127">
        <v>2742730.23</v>
      </c>
      <c r="G31" s="127">
        <v>2725534.49</v>
      </c>
      <c r="H31" s="105">
        <f t="shared" si="5"/>
        <v>290182.06000000006</v>
      </c>
    </row>
    <row r="32" spans="2:8" ht="48.8" customHeight="1" x14ac:dyDescent="0.3">
      <c r="B32" s="55" t="s">
        <v>394</v>
      </c>
      <c r="C32" s="127">
        <v>1364837.71</v>
      </c>
      <c r="D32" s="127">
        <v>92435.47</v>
      </c>
      <c r="E32" s="127">
        <f t="shared" si="4"/>
        <v>1457273.18</v>
      </c>
      <c r="F32" s="127">
        <v>1319437.4099999999</v>
      </c>
      <c r="G32" s="127">
        <v>1315677.69</v>
      </c>
      <c r="H32" s="105">
        <f t="shared" si="5"/>
        <v>137835.77000000002</v>
      </c>
    </row>
    <row r="33" spans="2:8" ht="43.55" customHeight="1" x14ac:dyDescent="0.3">
      <c r="B33" s="55" t="s">
        <v>395</v>
      </c>
      <c r="C33" s="127">
        <v>5484803.2800000003</v>
      </c>
      <c r="D33" s="127">
        <v>-242490.68</v>
      </c>
      <c r="E33" s="127">
        <f t="shared" si="4"/>
        <v>5242312.6000000006</v>
      </c>
      <c r="F33" s="127">
        <v>5086806.6399999997</v>
      </c>
      <c r="G33" s="127">
        <v>5048040.84</v>
      </c>
      <c r="H33" s="105">
        <f t="shared" si="5"/>
        <v>155505.96000000089</v>
      </c>
    </row>
    <row r="34" spans="2:8" ht="46.5" customHeight="1" x14ac:dyDescent="0.3">
      <c r="B34" s="55" t="s">
        <v>396</v>
      </c>
      <c r="C34" s="11">
        <v>15771492.35</v>
      </c>
      <c r="D34" s="11">
        <v>1485013.23</v>
      </c>
      <c r="E34" s="11">
        <f t="shared" si="4"/>
        <v>17256505.579999998</v>
      </c>
      <c r="F34" s="11">
        <v>15428067.74</v>
      </c>
      <c r="G34" s="11">
        <v>15219121.25</v>
      </c>
      <c r="H34" s="105">
        <f t="shared" si="5"/>
        <v>1828437.839999998</v>
      </c>
    </row>
    <row r="35" spans="2:8" ht="33.049999999999997" customHeight="1" x14ac:dyDescent="0.3">
      <c r="B35" s="55" t="s">
        <v>397</v>
      </c>
      <c r="C35" s="11">
        <v>1230432.7</v>
      </c>
      <c r="D35" s="11">
        <v>221143.29</v>
      </c>
      <c r="E35" s="11">
        <f t="shared" si="4"/>
        <v>1451575.99</v>
      </c>
      <c r="F35" s="11">
        <v>1104798.97</v>
      </c>
      <c r="G35" s="11">
        <v>1099536.7</v>
      </c>
      <c r="H35" s="105">
        <f t="shared" si="5"/>
        <v>346777.02</v>
      </c>
    </row>
    <row r="36" spans="2:8" ht="44.2" customHeight="1" x14ac:dyDescent="0.3">
      <c r="B36" s="55" t="s">
        <v>398</v>
      </c>
      <c r="C36" s="11">
        <v>461964.42</v>
      </c>
      <c r="D36" s="11">
        <v>2465.33</v>
      </c>
      <c r="E36" s="11">
        <f t="shared" si="4"/>
        <v>464429.75</v>
      </c>
      <c r="F36" s="11">
        <v>439532.09</v>
      </c>
      <c r="G36" s="11">
        <v>434734.34</v>
      </c>
      <c r="H36" s="105">
        <f t="shared" si="5"/>
        <v>24897.659999999974</v>
      </c>
    </row>
    <row r="37" spans="2:8" ht="42.75" customHeight="1" x14ac:dyDescent="0.3">
      <c r="B37" s="55" t="s">
        <v>399</v>
      </c>
      <c r="C37" s="11">
        <v>2941697.56</v>
      </c>
      <c r="D37" s="11">
        <v>-66887.02</v>
      </c>
      <c r="E37" s="11">
        <f t="shared" si="4"/>
        <v>2874810.54</v>
      </c>
      <c r="F37" s="11">
        <v>2825837.5</v>
      </c>
      <c r="G37" s="11">
        <v>2806663.65</v>
      </c>
      <c r="H37" s="105">
        <f t="shared" si="5"/>
        <v>48973.040000000037</v>
      </c>
    </row>
    <row r="38" spans="2:8" ht="44.2" customHeight="1" x14ac:dyDescent="0.3">
      <c r="B38" s="15" t="s">
        <v>400</v>
      </c>
      <c r="C38" s="11">
        <v>4096224.27</v>
      </c>
      <c r="D38" s="11">
        <v>-80852.800000000003</v>
      </c>
      <c r="E38" s="11">
        <f t="shared" si="4"/>
        <v>4015371.47</v>
      </c>
      <c r="F38" s="11">
        <v>3595427.52</v>
      </c>
      <c r="G38" s="11">
        <v>3577279.98</v>
      </c>
      <c r="H38" s="105">
        <f t="shared" si="5"/>
        <v>419943.95000000019</v>
      </c>
    </row>
    <row r="39" spans="2:8" ht="54.85" customHeight="1" x14ac:dyDescent="0.3">
      <c r="B39" s="15" t="s">
        <v>401</v>
      </c>
      <c r="C39" s="11">
        <v>7513796.0899999999</v>
      </c>
      <c r="D39" s="11">
        <v>163628.75</v>
      </c>
      <c r="E39" s="11">
        <f t="shared" si="4"/>
        <v>7677424.8399999999</v>
      </c>
      <c r="F39" s="11">
        <v>7112662.1299999999</v>
      </c>
      <c r="G39" s="11">
        <v>7090932.5700000003</v>
      </c>
      <c r="H39" s="105">
        <f t="shared" si="5"/>
        <v>564762.71</v>
      </c>
    </row>
    <row r="40" spans="2:8" ht="46.5" customHeight="1" x14ac:dyDescent="0.3">
      <c r="B40" s="15" t="s">
        <v>402</v>
      </c>
      <c r="C40" s="11">
        <v>3012591.06</v>
      </c>
      <c r="D40" s="11">
        <v>-178571.92</v>
      </c>
      <c r="E40" s="11">
        <f t="shared" si="4"/>
        <v>2834019.14</v>
      </c>
      <c r="F40" s="11">
        <v>2719372.94</v>
      </c>
      <c r="G40" s="11">
        <v>2698117.81</v>
      </c>
      <c r="H40" s="105">
        <f t="shared" si="5"/>
        <v>114646.20000000019</v>
      </c>
    </row>
    <row r="41" spans="2:8" ht="47.3" customHeight="1" x14ac:dyDescent="0.3">
      <c r="B41" s="15" t="s">
        <v>403</v>
      </c>
      <c r="C41" s="11">
        <v>4720279.2300000004</v>
      </c>
      <c r="D41" s="11">
        <v>190282</v>
      </c>
      <c r="E41" s="11">
        <f t="shared" si="4"/>
        <v>4910561.2300000004</v>
      </c>
      <c r="F41" s="11">
        <v>4588025.05</v>
      </c>
      <c r="G41" s="11">
        <v>4554203.71</v>
      </c>
      <c r="H41" s="105">
        <f t="shared" si="5"/>
        <v>322536.18000000063</v>
      </c>
    </row>
    <row r="42" spans="2:8" ht="50.25" customHeight="1" x14ac:dyDescent="0.3">
      <c r="B42" s="15" t="s">
        <v>404</v>
      </c>
      <c r="C42" s="11">
        <v>3504093.89</v>
      </c>
      <c r="D42" s="11">
        <v>274283.24</v>
      </c>
      <c r="E42" s="11">
        <f t="shared" si="4"/>
        <v>3778377.13</v>
      </c>
      <c r="F42" s="11">
        <v>3429221.6</v>
      </c>
      <c r="G42" s="11">
        <v>3405484.78</v>
      </c>
      <c r="H42" s="105">
        <f t="shared" si="5"/>
        <v>349155.5299999998</v>
      </c>
    </row>
    <row r="43" spans="2:8" ht="35.35" x14ac:dyDescent="0.3">
      <c r="B43" s="15" t="s">
        <v>405</v>
      </c>
      <c r="C43" s="11">
        <v>2936108.86</v>
      </c>
      <c r="D43" s="11">
        <v>-227482.26</v>
      </c>
      <c r="E43" s="11">
        <f t="shared" si="4"/>
        <v>2708626.5999999996</v>
      </c>
      <c r="F43" s="11">
        <v>2194373.8199999998</v>
      </c>
      <c r="G43" s="11">
        <v>2176076.02</v>
      </c>
      <c r="H43" s="105">
        <f t="shared" si="5"/>
        <v>514252.7799999998</v>
      </c>
    </row>
    <row r="44" spans="2:8" ht="35.35" x14ac:dyDescent="0.3">
      <c r="B44" s="15" t="s">
        <v>406</v>
      </c>
      <c r="C44" s="11">
        <v>5082059.1100000003</v>
      </c>
      <c r="D44" s="11">
        <v>90510.38</v>
      </c>
      <c r="E44" s="11">
        <f t="shared" si="4"/>
        <v>5172569.49</v>
      </c>
      <c r="F44" s="11">
        <v>4994029.3099999996</v>
      </c>
      <c r="G44" s="11">
        <v>4977407.2699999996</v>
      </c>
      <c r="H44" s="105">
        <f t="shared" si="5"/>
        <v>178540.18000000063</v>
      </c>
    </row>
    <row r="45" spans="2:8" ht="45.85" customHeight="1" x14ac:dyDescent="0.3">
      <c r="B45" s="15" t="s">
        <v>407</v>
      </c>
      <c r="C45" s="11">
        <v>2681255.0299999998</v>
      </c>
      <c r="D45" s="11">
        <v>-706083.69</v>
      </c>
      <c r="E45" s="11">
        <f t="shared" si="4"/>
        <v>1975171.3399999999</v>
      </c>
      <c r="F45" s="11">
        <v>1699817.02</v>
      </c>
      <c r="G45" s="11">
        <v>1688017.19</v>
      </c>
      <c r="H45" s="105">
        <f t="shared" si="5"/>
        <v>275354.31999999983</v>
      </c>
    </row>
    <row r="46" spans="2:8" ht="46.5" customHeight="1" x14ac:dyDescent="0.3">
      <c r="B46" s="15" t="s">
        <v>408</v>
      </c>
      <c r="C46" s="11">
        <v>2420349.96</v>
      </c>
      <c r="D46" s="11">
        <v>-250200.61</v>
      </c>
      <c r="E46" s="11">
        <f t="shared" si="4"/>
        <v>2170149.35</v>
      </c>
      <c r="F46" s="11">
        <v>1678873.32</v>
      </c>
      <c r="G46" s="11">
        <v>1671242.1</v>
      </c>
      <c r="H46" s="105">
        <f t="shared" si="5"/>
        <v>491276.03</v>
      </c>
    </row>
    <row r="47" spans="2:8" ht="41.25" customHeight="1" x14ac:dyDescent="0.3">
      <c r="B47" s="15" t="s">
        <v>409</v>
      </c>
      <c r="C47" s="11">
        <v>1382923.95</v>
      </c>
      <c r="D47" s="11">
        <v>-307700.99</v>
      </c>
      <c r="E47" s="11">
        <f t="shared" si="4"/>
        <v>1075222.96</v>
      </c>
      <c r="F47" s="11">
        <v>807640.77</v>
      </c>
      <c r="G47" s="11">
        <v>802155.6</v>
      </c>
      <c r="H47" s="105">
        <f t="shared" si="5"/>
        <v>267582.18999999994</v>
      </c>
    </row>
    <row r="48" spans="2:8" ht="41.25" customHeight="1" x14ac:dyDescent="0.3">
      <c r="B48" s="15" t="s">
        <v>410</v>
      </c>
      <c r="C48" s="11">
        <v>2479308.6</v>
      </c>
      <c r="D48" s="11">
        <v>-152509.53</v>
      </c>
      <c r="E48" s="11">
        <f t="shared" si="4"/>
        <v>2326799.0700000003</v>
      </c>
      <c r="F48" s="11">
        <v>2218137.2999999998</v>
      </c>
      <c r="G48" s="11">
        <v>2208424.9300000002</v>
      </c>
      <c r="H48" s="105">
        <f t="shared" si="5"/>
        <v>108661.77000000048</v>
      </c>
    </row>
    <row r="49" spans="2:8" s="128" customFormat="1" ht="27" customHeight="1" x14ac:dyDescent="0.3">
      <c r="B49" s="15"/>
      <c r="C49" s="11"/>
      <c r="D49" s="11"/>
      <c r="E49" s="11"/>
      <c r="F49" s="11"/>
      <c r="G49" s="11"/>
      <c r="H49" s="105"/>
    </row>
    <row r="50" spans="2:8" ht="45" customHeight="1" x14ac:dyDescent="0.3">
      <c r="B50" s="53" t="s">
        <v>389</v>
      </c>
      <c r="C50" s="33">
        <f t="shared" ref="C50:H50" si="6">C9+C29</f>
        <v>89477665</v>
      </c>
      <c r="D50" s="33">
        <f t="shared" si="6"/>
        <v>568657.3400000002</v>
      </c>
      <c r="E50" s="33">
        <f t="shared" si="6"/>
        <v>90046322.340000004</v>
      </c>
      <c r="F50" s="33">
        <f t="shared" si="6"/>
        <v>83429876.469999999</v>
      </c>
      <c r="G50" s="33">
        <f t="shared" si="6"/>
        <v>82899567.310000002</v>
      </c>
      <c r="H50" s="33">
        <f t="shared" si="6"/>
        <v>6616445.8699999992</v>
      </c>
    </row>
    <row r="51" spans="2:8" ht="18.350000000000001" thickBot="1" x14ac:dyDescent="0.35">
      <c r="B51" s="56"/>
      <c r="C51" s="50"/>
      <c r="D51" s="50"/>
      <c r="E51" s="50"/>
      <c r="F51" s="50"/>
      <c r="G51" s="50"/>
      <c r="H51" s="50"/>
    </row>
    <row r="502" spans="2:8" x14ac:dyDescent="0.3">
      <c r="B502" s="130"/>
      <c r="C502" s="130"/>
      <c r="D502" s="130"/>
      <c r="E502" s="130"/>
      <c r="F502" s="130"/>
      <c r="G502" s="130"/>
      <c r="H502" s="130"/>
    </row>
  </sheetData>
  <mergeCells count="8">
    <mergeCell ref="B7:B8"/>
    <mergeCell ref="C7:G7"/>
    <mergeCell ref="H7:H8"/>
    <mergeCell ref="B2:H2"/>
    <mergeCell ref="B3:H3"/>
    <mergeCell ref="B4:H4"/>
    <mergeCell ref="B5:H5"/>
    <mergeCell ref="B6:H6"/>
  </mergeCells>
  <pageMargins left="0.31496062992125984" right="0.11811023622047245" top="0.74803149606299213" bottom="0.74803149606299213" header="0.31496062992125984" footer="0.31496062992125984"/>
  <pageSetup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opLeftCell="A40" zoomScale="80" zoomScaleNormal="80" workbookViewId="0">
      <selection activeCell="A11" sqref="A11"/>
    </sheetView>
  </sheetViews>
  <sheetFormatPr baseColWidth="10" defaultColWidth="11" defaultRowHeight="14.4" x14ac:dyDescent="0.3"/>
  <cols>
    <col min="1" max="1" width="52.88671875" style="1" customWidth="1"/>
    <col min="2" max="7" width="18.88671875" style="1" customWidth="1"/>
    <col min="8" max="256" width="11" style="1"/>
    <col min="257" max="257" width="52.88671875" style="1" customWidth="1"/>
    <col min="258" max="258" width="20" style="1" bestFit="1" customWidth="1"/>
    <col min="259" max="260" width="20.88671875" style="1" customWidth="1"/>
    <col min="261" max="261" width="20.109375" style="1" customWidth="1"/>
    <col min="262" max="262" width="19.88671875" style="1" customWidth="1"/>
    <col min="263" max="263" width="20" style="1" bestFit="1" customWidth="1"/>
    <col min="264" max="512" width="11" style="1"/>
    <col min="513" max="513" width="52.88671875" style="1" customWidth="1"/>
    <col min="514" max="514" width="20" style="1" bestFit="1" customWidth="1"/>
    <col min="515" max="516" width="20.88671875" style="1" customWidth="1"/>
    <col min="517" max="517" width="20.109375" style="1" customWidth="1"/>
    <col min="518" max="518" width="19.88671875" style="1" customWidth="1"/>
    <col min="519" max="519" width="20" style="1" bestFit="1" customWidth="1"/>
    <col min="520" max="768" width="11" style="1"/>
    <col min="769" max="769" width="52.88671875" style="1" customWidth="1"/>
    <col min="770" max="770" width="20" style="1" bestFit="1" customWidth="1"/>
    <col min="771" max="772" width="20.88671875" style="1" customWidth="1"/>
    <col min="773" max="773" width="20.109375" style="1" customWidth="1"/>
    <col min="774" max="774" width="19.88671875" style="1" customWidth="1"/>
    <col min="775" max="775" width="20" style="1" bestFit="1" customWidth="1"/>
    <col min="776" max="1024" width="11" style="1"/>
    <col min="1025" max="1025" width="52.88671875" style="1" customWidth="1"/>
    <col min="1026" max="1026" width="20" style="1" bestFit="1" customWidth="1"/>
    <col min="1027" max="1028" width="20.88671875" style="1" customWidth="1"/>
    <col min="1029" max="1029" width="20.109375" style="1" customWidth="1"/>
    <col min="1030" max="1030" width="19.88671875" style="1" customWidth="1"/>
    <col min="1031" max="1031" width="20" style="1" bestFit="1" customWidth="1"/>
    <col min="1032" max="1280" width="11" style="1"/>
    <col min="1281" max="1281" width="52.88671875" style="1" customWidth="1"/>
    <col min="1282" max="1282" width="20" style="1" bestFit="1" customWidth="1"/>
    <col min="1283" max="1284" width="20.88671875" style="1" customWidth="1"/>
    <col min="1285" max="1285" width="20.109375" style="1" customWidth="1"/>
    <col min="1286" max="1286" width="19.88671875" style="1" customWidth="1"/>
    <col min="1287" max="1287" width="20" style="1" bestFit="1" customWidth="1"/>
    <col min="1288" max="1536" width="11" style="1"/>
    <col min="1537" max="1537" width="52.88671875" style="1" customWidth="1"/>
    <col min="1538" max="1538" width="20" style="1" bestFit="1" customWidth="1"/>
    <col min="1539" max="1540" width="20.88671875" style="1" customWidth="1"/>
    <col min="1541" max="1541" width="20.109375" style="1" customWidth="1"/>
    <col min="1542" max="1542" width="19.88671875" style="1" customWidth="1"/>
    <col min="1543" max="1543" width="20" style="1" bestFit="1" customWidth="1"/>
    <col min="1544" max="1792" width="11" style="1"/>
    <col min="1793" max="1793" width="52.88671875" style="1" customWidth="1"/>
    <col min="1794" max="1794" width="20" style="1" bestFit="1" customWidth="1"/>
    <col min="1795" max="1796" width="20.88671875" style="1" customWidth="1"/>
    <col min="1797" max="1797" width="20.109375" style="1" customWidth="1"/>
    <col min="1798" max="1798" width="19.88671875" style="1" customWidth="1"/>
    <col min="1799" max="1799" width="20" style="1" bestFit="1" customWidth="1"/>
    <col min="1800" max="2048" width="11" style="1"/>
    <col min="2049" max="2049" width="52.88671875" style="1" customWidth="1"/>
    <col min="2050" max="2050" width="20" style="1" bestFit="1" customWidth="1"/>
    <col min="2051" max="2052" width="20.88671875" style="1" customWidth="1"/>
    <col min="2053" max="2053" width="20.109375" style="1" customWidth="1"/>
    <col min="2054" max="2054" width="19.88671875" style="1" customWidth="1"/>
    <col min="2055" max="2055" width="20" style="1" bestFit="1" customWidth="1"/>
    <col min="2056" max="2304" width="11" style="1"/>
    <col min="2305" max="2305" width="52.88671875" style="1" customWidth="1"/>
    <col min="2306" max="2306" width="20" style="1" bestFit="1" customWidth="1"/>
    <col min="2307" max="2308" width="20.88671875" style="1" customWidth="1"/>
    <col min="2309" max="2309" width="20.109375" style="1" customWidth="1"/>
    <col min="2310" max="2310" width="19.88671875" style="1" customWidth="1"/>
    <col min="2311" max="2311" width="20" style="1" bestFit="1" customWidth="1"/>
    <col min="2312" max="2560" width="11" style="1"/>
    <col min="2561" max="2561" width="52.88671875" style="1" customWidth="1"/>
    <col min="2562" max="2562" width="20" style="1" bestFit="1" customWidth="1"/>
    <col min="2563" max="2564" width="20.88671875" style="1" customWidth="1"/>
    <col min="2565" max="2565" width="20.109375" style="1" customWidth="1"/>
    <col min="2566" max="2566" width="19.88671875" style="1" customWidth="1"/>
    <col min="2567" max="2567" width="20" style="1" bestFit="1" customWidth="1"/>
    <col min="2568" max="2816" width="11" style="1"/>
    <col min="2817" max="2817" width="52.88671875" style="1" customWidth="1"/>
    <col min="2818" max="2818" width="20" style="1" bestFit="1" customWidth="1"/>
    <col min="2819" max="2820" width="20.88671875" style="1" customWidth="1"/>
    <col min="2821" max="2821" width="20.109375" style="1" customWidth="1"/>
    <col min="2822" max="2822" width="19.88671875" style="1" customWidth="1"/>
    <col min="2823" max="2823" width="20" style="1" bestFit="1" customWidth="1"/>
    <col min="2824" max="3072" width="11" style="1"/>
    <col min="3073" max="3073" width="52.88671875" style="1" customWidth="1"/>
    <col min="3074" max="3074" width="20" style="1" bestFit="1" customWidth="1"/>
    <col min="3075" max="3076" width="20.88671875" style="1" customWidth="1"/>
    <col min="3077" max="3077" width="20.109375" style="1" customWidth="1"/>
    <col min="3078" max="3078" width="19.88671875" style="1" customWidth="1"/>
    <col min="3079" max="3079" width="20" style="1" bestFit="1" customWidth="1"/>
    <col min="3080" max="3328" width="11" style="1"/>
    <col min="3329" max="3329" width="52.88671875" style="1" customWidth="1"/>
    <col min="3330" max="3330" width="20" style="1" bestFit="1" customWidth="1"/>
    <col min="3331" max="3332" width="20.88671875" style="1" customWidth="1"/>
    <col min="3333" max="3333" width="20.109375" style="1" customWidth="1"/>
    <col min="3334" max="3334" width="19.88671875" style="1" customWidth="1"/>
    <col min="3335" max="3335" width="20" style="1" bestFit="1" customWidth="1"/>
    <col min="3336" max="3584" width="11" style="1"/>
    <col min="3585" max="3585" width="52.88671875" style="1" customWidth="1"/>
    <col min="3586" max="3586" width="20" style="1" bestFit="1" customWidth="1"/>
    <col min="3587" max="3588" width="20.88671875" style="1" customWidth="1"/>
    <col min="3589" max="3589" width="20.109375" style="1" customWidth="1"/>
    <col min="3590" max="3590" width="19.88671875" style="1" customWidth="1"/>
    <col min="3591" max="3591" width="20" style="1" bestFit="1" customWidth="1"/>
    <col min="3592" max="3840" width="11" style="1"/>
    <col min="3841" max="3841" width="52.88671875" style="1" customWidth="1"/>
    <col min="3842" max="3842" width="20" style="1" bestFit="1" customWidth="1"/>
    <col min="3843" max="3844" width="20.88671875" style="1" customWidth="1"/>
    <col min="3845" max="3845" width="20.109375" style="1" customWidth="1"/>
    <col min="3846" max="3846" width="19.88671875" style="1" customWidth="1"/>
    <col min="3847" max="3847" width="20" style="1" bestFit="1" customWidth="1"/>
    <col min="3848" max="4096" width="11" style="1"/>
    <col min="4097" max="4097" width="52.88671875" style="1" customWidth="1"/>
    <col min="4098" max="4098" width="20" style="1" bestFit="1" customWidth="1"/>
    <col min="4099" max="4100" width="20.88671875" style="1" customWidth="1"/>
    <col min="4101" max="4101" width="20.109375" style="1" customWidth="1"/>
    <col min="4102" max="4102" width="19.88671875" style="1" customWidth="1"/>
    <col min="4103" max="4103" width="20" style="1" bestFit="1" customWidth="1"/>
    <col min="4104" max="4352" width="11" style="1"/>
    <col min="4353" max="4353" width="52.88671875" style="1" customWidth="1"/>
    <col min="4354" max="4354" width="20" style="1" bestFit="1" customWidth="1"/>
    <col min="4355" max="4356" width="20.88671875" style="1" customWidth="1"/>
    <col min="4357" max="4357" width="20.109375" style="1" customWidth="1"/>
    <col min="4358" max="4358" width="19.88671875" style="1" customWidth="1"/>
    <col min="4359" max="4359" width="20" style="1" bestFit="1" customWidth="1"/>
    <col min="4360" max="4608" width="11" style="1"/>
    <col min="4609" max="4609" width="52.88671875" style="1" customWidth="1"/>
    <col min="4610" max="4610" width="20" style="1" bestFit="1" customWidth="1"/>
    <col min="4611" max="4612" width="20.88671875" style="1" customWidth="1"/>
    <col min="4613" max="4613" width="20.109375" style="1" customWidth="1"/>
    <col min="4614" max="4614" width="19.88671875" style="1" customWidth="1"/>
    <col min="4615" max="4615" width="20" style="1" bestFit="1" customWidth="1"/>
    <col min="4616" max="4864" width="11" style="1"/>
    <col min="4865" max="4865" width="52.88671875" style="1" customWidth="1"/>
    <col min="4866" max="4866" width="20" style="1" bestFit="1" customWidth="1"/>
    <col min="4867" max="4868" width="20.88671875" style="1" customWidth="1"/>
    <col min="4869" max="4869" width="20.109375" style="1" customWidth="1"/>
    <col min="4870" max="4870" width="19.88671875" style="1" customWidth="1"/>
    <col min="4871" max="4871" width="20" style="1" bestFit="1" customWidth="1"/>
    <col min="4872" max="5120" width="11" style="1"/>
    <col min="5121" max="5121" width="52.88671875" style="1" customWidth="1"/>
    <col min="5122" max="5122" width="20" style="1" bestFit="1" customWidth="1"/>
    <col min="5123" max="5124" width="20.88671875" style="1" customWidth="1"/>
    <col min="5125" max="5125" width="20.109375" style="1" customWidth="1"/>
    <col min="5126" max="5126" width="19.88671875" style="1" customWidth="1"/>
    <col min="5127" max="5127" width="20" style="1" bestFit="1" customWidth="1"/>
    <col min="5128" max="5376" width="11" style="1"/>
    <col min="5377" max="5377" width="52.88671875" style="1" customWidth="1"/>
    <col min="5378" max="5378" width="20" style="1" bestFit="1" customWidth="1"/>
    <col min="5379" max="5380" width="20.88671875" style="1" customWidth="1"/>
    <col min="5381" max="5381" width="20.109375" style="1" customWidth="1"/>
    <col min="5382" max="5382" width="19.88671875" style="1" customWidth="1"/>
    <col min="5383" max="5383" width="20" style="1" bestFit="1" customWidth="1"/>
    <col min="5384" max="5632" width="11" style="1"/>
    <col min="5633" max="5633" width="52.88671875" style="1" customWidth="1"/>
    <col min="5634" max="5634" width="20" style="1" bestFit="1" customWidth="1"/>
    <col min="5635" max="5636" width="20.88671875" style="1" customWidth="1"/>
    <col min="5637" max="5637" width="20.109375" style="1" customWidth="1"/>
    <col min="5638" max="5638" width="19.88671875" style="1" customWidth="1"/>
    <col min="5639" max="5639" width="20" style="1" bestFit="1" customWidth="1"/>
    <col min="5640" max="5888" width="11" style="1"/>
    <col min="5889" max="5889" width="52.88671875" style="1" customWidth="1"/>
    <col min="5890" max="5890" width="20" style="1" bestFit="1" customWidth="1"/>
    <col min="5891" max="5892" width="20.88671875" style="1" customWidth="1"/>
    <col min="5893" max="5893" width="20.109375" style="1" customWidth="1"/>
    <col min="5894" max="5894" width="19.88671875" style="1" customWidth="1"/>
    <col min="5895" max="5895" width="20" style="1" bestFit="1" customWidth="1"/>
    <col min="5896" max="6144" width="11" style="1"/>
    <col min="6145" max="6145" width="52.88671875" style="1" customWidth="1"/>
    <col min="6146" max="6146" width="20" style="1" bestFit="1" customWidth="1"/>
    <col min="6147" max="6148" width="20.88671875" style="1" customWidth="1"/>
    <col min="6149" max="6149" width="20.109375" style="1" customWidth="1"/>
    <col min="6150" max="6150" width="19.88671875" style="1" customWidth="1"/>
    <col min="6151" max="6151" width="20" style="1" bestFit="1" customWidth="1"/>
    <col min="6152" max="6400" width="11" style="1"/>
    <col min="6401" max="6401" width="52.88671875" style="1" customWidth="1"/>
    <col min="6402" max="6402" width="20" style="1" bestFit="1" customWidth="1"/>
    <col min="6403" max="6404" width="20.88671875" style="1" customWidth="1"/>
    <col min="6405" max="6405" width="20.109375" style="1" customWidth="1"/>
    <col min="6406" max="6406" width="19.88671875" style="1" customWidth="1"/>
    <col min="6407" max="6407" width="20" style="1" bestFit="1" customWidth="1"/>
    <col min="6408" max="6656" width="11" style="1"/>
    <col min="6657" max="6657" width="52.88671875" style="1" customWidth="1"/>
    <col min="6658" max="6658" width="20" style="1" bestFit="1" customWidth="1"/>
    <col min="6659" max="6660" width="20.88671875" style="1" customWidth="1"/>
    <col min="6661" max="6661" width="20.109375" style="1" customWidth="1"/>
    <col min="6662" max="6662" width="19.88671875" style="1" customWidth="1"/>
    <col min="6663" max="6663" width="20" style="1" bestFit="1" customWidth="1"/>
    <col min="6664" max="6912" width="11" style="1"/>
    <col min="6913" max="6913" width="52.88671875" style="1" customWidth="1"/>
    <col min="6914" max="6914" width="20" style="1" bestFit="1" customWidth="1"/>
    <col min="6915" max="6916" width="20.88671875" style="1" customWidth="1"/>
    <col min="6917" max="6917" width="20.109375" style="1" customWidth="1"/>
    <col min="6918" max="6918" width="19.88671875" style="1" customWidth="1"/>
    <col min="6919" max="6919" width="20" style="1" bestFit="1" customWidth="1"/>
    <col min="6920" max="7168" width="11" style="1"/>
    <col min="7169" max="7169" width="52.88671875" style="1" customWidth="1"/>
    <col min="7170" max="7170" width="20" style="1" bestFit="1" customWidth="1"/>
    <col min="7171" max="7172" width="20.88671875" style="1" customWidth="1"/>
    <col min="7173" max="7173" width="20.109375" style="1" customWidth="1"/>
    <col min="7174" max="7174" width="19.88671875" style="1" customWidth="1"/>
    <col min="7175" max="7175" width="20" style="1" bestFit="1" customWidth="1"/>
    <col min="7176" max="7424" width="11" style="1"/>
    <col min="7425" max="7425" width="52.88671875" style="1" customWidth="1"/>
    <col min="7426" max="7426" width="20" style="1" bestFit="1" customWidth="1"/>
    <col min="7427" max="7428" width="20.88671875" style="1" customWidth="1"/>
    <col min="7429" max="7429" width="20.109375" style="1" customWidth="1"/>
    <col min="7430" max="7430" width="19.88671875" style="1" customWidth="1"/>
    <col min="7431" max="7431" width="20" style="1" bestFit="1" customWidth="1"/>
    <col min="7432" max="7680" width="11" style="1"/>
    <col min="7681" max="7681" width="52.88671875" style="1" customWidth="1"/>
    <col min="7682" max="7682" width="20" style="1" bestFit="1" customWidth="1"/>
    <col min="7683" max="7684" width="20.88671875" style="1" customWidth="1"/>
    <col min="7685" max="7685" width="20.109375" style="1" customWidth="1"/>
    <col min="7686" max="7686" width="19.88671875" style="1" customWidth="1"/>
    <col min="7687" max="7687" width="20" style="1" bestFit="1" customWidth="1"/>
    <col min="7688" max="7936" width="11" style="1"/>
    <col min="7937" max="7937" width="52.88671875" style="1" customWidth="1"/>
    <col min="7938" max="7938" width="20" style="1" bestFit="1" customWidth="1"/>
    <col min="7939" max="7940" width="20.88671875" style="1" customWidth="1"/>
    <col min="7941" max="7941" width="20.109375" style="1" customWidth="1"/>
    <col min="7942" max="7942" width="19.88671875" style="1" customWidth="1"/>
    <col min="7943" max="7943" width="20" style="1" bestFit="1" customWidth="1"/>
    <col min="7944" max="8192" width="11" style="1"/>
    <col min="8193" max="8193" width="52.88671875" style="1" customWidth="1"/>
    <col min="8194" max="8194" width="20" style="1" bestFit="1" customWidth="1"/>
    <col min="8195" max="8196" width="20.88671875" style="1" customWidth="1"/>
    <col min="8197" max="8197" width="20.109375" style="1" customWidth="1"/>
    <col min="8198" max="8198" width="19.88671875" style="1" customWidth="1"/>
    <col min="8199" max="8199" width="20" style="1" bestFit="1" customWidth="1"/>
    <col min="8200" max="8448" width="11" style="1"/>
    <col min="8449" max="8449" width="52.88671875" style="1" customWidth="1"/>
    <col min="8450" max="8450" width="20" style="1" bestFit="1" customWidth="1"/>
    <col min="8451" max="8452" width="20.88671875" style="1" customWidth="1"/>
    <col min="8453" max="8453" width="20.109375" style="1" customWidth="1"/>
    <col min="8454" max="8454" width="19.88671875" style="1" customWidth="1"/>
    <col min="8455" max="8455" width="20" style="1" bestFit="1" customWidth="1"/>
    <col min="8456" max="8704" width="11" style="1"/>
    <col min="8705" max="8705" width="52.88671875" style="1" customWidth="1"/>
    <col min="8706" max="8706" width="20" style="1" bestFit="1" customWidth="1"/>
    <col min="8707" max="8708" width="20.88671875" style="1" customWidth="1"/>
    <col min="8709" max="8709" width="20.109375" style="1" customWidth="1"/>
    <col min="8710" max="8710" width="19.88671875" style="1" customWidth="1"/>
    <col min="8711" max="8711" width="20" style="1" bestFit="1" customWidth="1"/>
    <col min="8712" max="8960" width="11" style="1"/>
    <col min="8961" max="8961" width="52.88671875" style="1" customWidth="1"/>
    <col min="8962" max="8962" width="20" style="1" bestFit="1" customWidth="1"/>
    <col min="8963" max="8964" width="20.88671875" style="1" customWidth="1"/>
    <col min="8965" max="8965" width="20.109375" style="1" customWidth="1"/>
    <col min="8966" max="8966" width="19.88671875" style="1" customWidth="1"/>
    <col min="8967" max="8967" width="20" style="1" bestFit="1" customWidth="1"/>
    <col min="8968" max="9216" width="11" style="1"/>
    <col min="9217" max="9217" width="52.88671875" style="1" customWidth="1"/>
    <col min="9218" max="9218" width="20" style="1" bestFit="1" customWidth="1"/>
    <col min="9219" max="9220" width="20.88671875" style="1" customWidth="1"/>
    <col min="9221" max="9221" width="20.109375" style="1" customWidth="1"/>
    <col min="9222" max="9222" width="19.88671875" style="1" customWidth="1"/>
    <col min="9223" max="9223" width="20" style="1" bestFit="1" customWidth="1"/>
    <col min="9224" max="9472" width="11" style="1"/>
    <col min="9473" max="9473" width="52.88671875" style="1" customWidth="1"/>
    <col min="9474" max="9474" width="20" style="1" bestFit="1" customWidth="1"/>
    <col min="9475" max="9476" width="20.88671875" style="1" customWidth="1"/>
    <col min="9477" max="9477" width="20.109375" style="1" customWidth="1"/>
    <col min="9478" max="9478" width="19.88671875" style="1" customWidth="1"/>
    <col min="9479" max="9479" width="20" style="1" bestFit="1" customWidth="1"/>
    <col min="9480" max="9728" width="11" style="1"/>
    <col min="9729" max="9729" width="52.88671875" style="1" customWidth="1"/>
    <col min="9730" max="9730" width="20" style="1" bestFit="1" customWidth="1"/>
    <col min="9731" max="9732" width="20.88671875" style="1" customWidth="1"/>
    <col min="9733" max="9733" width="20.109375" style="1" customWidth="1"/>
    <col min="9734" max="9734" width="19.88671875" style="1" customWidth="1"/>
    <col min="9735" max="9735" width="20" style="1" bestFit="1" customWidth="1"/>
    <col min="9736" max="9984" width="11" style="1"/>
    <col min="9985" max="9985" width="52.88671875" style="1" customWidth="1"/>
    <col min="9986" max="9986" width="20" style="1" bestFit="1" customWidth="1"/>
    <col min="9987" max="9988" width="20.88671875" style="1" customWidth="1"/>
    <col min="9989" max="9989" width="20.109375" style="1" customWidth="1"/>
    <col min="9990" max="9990" width="19.88671875" style="1" customWidth="1"/>
    <col min="9991" max="9991" width="20" style="1" bestFit="1" customWidth="1"/>
    <col min="9992" max="10240" width="11" style="1"/>
    <col min="10241" max="10241" width="52.88671875" style="1" customWidth="1"/>
    <col min="10242" max="10242" width="20" style="1" bestFit="1" customWidth="1"/>
    <col min="10243" max="10244" width="20.88671875" style="1" customWidth="1"/>
    <col min="10245" max="10245" width="20.109375" style="1" customWidth="1"/>
    <col min="10246" max="10246" width="19.88671875" style="1" customWidth="1"/>
    <col min="10247" max="10247" width="20" style="1" bestFit="1" customWidth="1"/>
    <col min="10248" max="10496" width="11" style="1"/>
    <col min="10497" max="10497" width="52.88671875" style="1" customWidth="1"/>
    <col min="10498" max="10498" width="20" style="1" bestFit="1" customWidth="1"/>
    <col min="10499" max="10500" width="20.88671875" style="1" customWidth="1"/>
    <col min="10501" max="10501" width="20.109375" style="1" customWidth="1"/>
    <col min="10502" max="10502" width="19.88671875" style="1" customWidth="1"/>
    <col min="10503" max="10503" width="20" style="1" bestFit="1" customWidth="1"/>
    <col min="10504" max="10752" width="11" style="1"/>
    <col min="10753" max="10753" width="52.88671875" style="1" customWidth="1"/>
    <col min="10754" max="10754" width="20" style="1" bestFit="1" customWidth="1"/>
    <col min="10755" max="10756" width="20.88671875" style="1" customWidth="1"/>
    <col min="10757" max="10757" width="20.109375" style="1" customWidth="1"/>
    <col min="10758" max="10758" width="19.88671875" style="1" customWidth="1"/>
    <col min="10759" max="10759" width="20" style="1" bestFit="1" customWidth="1"/>
    <col min="10760" max="11008" width="11" style="1"/>
    <col min="11009" max="11009" width="52.88671875" style="1" customWidth="1"/>
    <col min="11010" max="11010" width="20" style="1" bestFit="1" customWidth="1"/>
    <col min="11011" max="11012" width="20.88671875" style="1" customWidth="1"/>
    <col min="11013" max="11013" width="20.109375" style="1" customWidth="1"/>
    <col min="11014" max="11014" width="19.88671875" style="1" customWidth="1"/>
    <col min="11015" max="11015" width="20" style="1" bestFit="1" customWidth="1"/>
    <col min="11016" max="11264" width="11" style="1"/>
    <col min="11265" max="11265" width="52.88671875" style="1" customWidth="1"/>
    <col min="11266" max="11266" width="20" style="1" bestFit="1" customWidth="1"/>
    <col min="11267" max="11268" width="20.88671875" style="1" customWidth="1"/>
    <col min="11269" max="11269" width="20.109375" style="1" customWidth="1"/>
    <col min="11270" max="11270" width="19.88671875" style="1" customWidth="1"/>
    <col min="11271" max="11271" width="20" style="1" bestFit="1" customWidth="1"/>
    <col min="11272" max="11520" width="11" style="1"/>
    <col min="11521" max="11521" width="52.88671875" style="1" customWidth="1"/>
    <col min="11522" max="11522" width="20" style="1" bestFit="1" customWidth="1"/>
    <col min="11523" max="11524" width="20.88671875" style="1" customWidth="1"/>
    <col min="11525" max="11525" width="20.109375" style="1" customWidth="1"/>
    <col min="11526" max="11526" width="19.88671875" style="1" customWidth="1"/>
    <col min="11527" max="11527" width="20" style="1" bestFit="1" customWidth="1"/>
    <col min="11528" max="11776" width="11" style="1"/>
    <col min="11777" max="11777" width="52.88671875" style="1" customWidth="1"/>
    <col min="11778" max="11778" width="20" style="1" bestFit="1" customWidth="1"/>
    <col min="11779" max="11780" width="20.88671875" style="1" customWidth="1"/>
    <col min="11781" max="11781" width="20.109375" style="1" customWidth="1"/>
    <col min="11782" max="11782" width="19.88671875" style="1" customWidth="1"/>
    <col min="11783" max="11783" width="20" style="1" bestFit="1" customWidth="1"/>
    <col min="11784" max="12032" width="11" style="1"/>
    <col min="12033" max="12033" width="52.88671875" style="1" customWidth="1"/>
    <col min="12034" max="12034" width="20" style="1" bestFit="1" customWidth="1"/>
    <col min="12035" max="12036" width="20.88671875" style="1" customWidth="1"/>
    <col min="12037" max="12037" width="20.109375" style="1" customWidth="1"/>
    <col min="12038" max="12038" width="19.88671875" style="1" customWidth="1"/>
    <col min="12039" max="12039" width="20" style="1" bestFit="1" customWidth="1"/>
    <col min="12040" max="12288" width="11" style="1"/>
    <col min="12289" max="12289" width="52.88671875" style="1" customWidth="1"/>
    <col min="12290" max="12290" width="20" style="1" bestFit="1" customWidth="1"/>
    <col min="12291" max="12292" width="20.88671875" style="1" customWidth="1"/>
    <col min="12293" max="12293" width="20.109375" style="1" customWidth="1"/>
    <col min="12294" max="12294" width="19.88671875" style="1" customWidth="1"/>
    <col min="12295" max="12295" width="20" style="1" bestFit="1" customWidth="1"/>
    <col min="12296" max="12544" width="11" style="1"/>
    <col min="12545" max="12545" width="52.88671875" style="1" customWidth="1"/>
    <col min="12546" max="12546" width="20" style="1" bestFit="1" customWidth="1"/>
    <col min="12547" max="12548" width="20.88671875" style="1" customWidth="1"/>
    <col min="12549" max="12549" width="20.109375" style="1" customWidth="1"/>
    <col min="12550" max="12550" width="19.88671875" style="1" customWidth="1"/>
    <col min="12551" max="12551" width="20" style="1" bestFit="1" customWidth="1"/>
    <col min="12552" max="12800" width="11" style="1"/>
    <col min="12801" max="12801" width="52.88671875" style="1" customWidth="1"/>
    <col min="12802" max="12802" width="20" style="1" bestFit="1" customWidth="1"/>
    <col min="12803" max="12804" width="20.88671875" style="1" customWidth="1"/>
    <col min="12805" max="12805" width="20.109375" style="1" customWidth="1"/>
    <col min="12806" max="12806" width="19.88671875" style="1" customWidth="1"/>
    <col min="12807" max="12807" width="20" style="1" bestFit="1" customWidth="1"/>
    <col min="12808" max="13056" width="11" style="1"/>
    <col min="13057" max="13057" width="52.88671875" style="1" customWidth="1"/>
    <col min="13058" max="13058" width="20" style="1" bestFit="1" customWidth="1"/>
    <col min="13059" max="13060" width="20.88671875" style="1" customWidth="1"/>
    <col min="13061" max="13061" width="20.109375" style="1" customWidth="1"/>
    <col min="13062" max="13062" width="19.88671875" style="1" customWidth="1"/>
    <col min="13063" max="13063" width="20" style="1" bestFit="1" customWidth="1"/>
    <col min="13064" max="13312" width="11" style="1"/>
    <col min="13313" max="13313" width="52.88671875" style="1" customWidth="1"/>
    <col min="13314" max="13314" width="20" style="1" bestFit="1" customWidth="1"/>
    <col min="13315" max="13316" width="20.88671875" style="1" customWidth="1"/>
    <col min="13317" max="13317" width="20.109375" style="1" customWidth="1"/>
    <col min="13318" max="13318" width="19.88671875" style="1" customWidth="1"/>
    <col min="13319" max="13319" width="20" style="1" bestFit="1" customWidth="1"/>
    <col min="13320" max="13568" width="11" style="1"/>
    <col min="13569" max="13569" width="52.88671875" style="1" customWidth="1"/>
    <col min="13570" max="13570" width="20" style="1" bestFit="1" customWidth="1"/>
    <col min="13571" max="13572" width="20.88671875" style="1" customWidth="1"/>
    <col min="13573" max="13573" width="20.109375" style="1" customWidth="1"/>
    <col min="13574" max="13574" width="19.88671875" style="1" customWidth="1"/>
    <col min="13575" max="13575" width="20" style="1" bestFit="1" customWidth="1"/>
    <col min="13576" max="13824" width="11" style="1"/>
    <col min="13825" max="13825" width="52.88671875" style="1" customWidth="1"/>
    <col min="13826" max="13826" width="20" style="1" bestFit="1" customWidth="1"/>
    <col min="13827" max="13828" width="20.88671875" style="1" customWidth="1"/>
    <col min="13829" max="13829" width="20.109375" style="1" customWidth="1"/>
    <col min="13830" max="13830" width="19.88671875" style="1" customWidth="1"/>
    <col min="13831" max="13831" width="20" style="1" bestFit="1" customWidth="1"/>
    <col min="13832" max="14080" width="11" style="1"/>
    <col min="14081" max="14081" width="52.88671875" style="1" customWidth="1"/>
    <col min="14082" max="14082" width="20" style="1" bestFit="1" customWidth="1"/>
    <col min="14083" max="14084" width="20.88671875" style="1" customWidth="1"/>
    <col min="14085" max="14085" width="20.109375" style="1" customWidth="1"/>
    <col min="14086" max="14086" width="19.88671875" style="1" customWidth="1"/>
    <col min="14087" max="14087" width="20" style="1" bestFit="1" customWidth="1"/>
    <col min="14088" max="14336" width="11" style="1"/>
    <col min="14337" max="14337" width="52.88671875" style="1" customWidth="1"/>
    <col min="14338" max="14338" width="20" style="1" bestFit="1" customWidth="1"/>
    <col min="14339" max="14340" width="20.88671875" style="1" customWidth="1"/>
    <col min="14341" max="14341" width="20.109375" style="1" customWidth="1"/>
    <col min="14342" max="14342" width="19.88671875" style="1" customWidth="1"/>
    <col min="14343" max="14343" width="20" style="1" bestFit="1" customWidth="1"/>
    <col min="14344" max="14592" width="11" style="1"/>
    <col min="14593" max="14593" width="52.88671875" style="1" customWidth="1"/>
    <col min="14594" max="14594" width="20" style="1" bestFit="1" customWidth="1"/>
    <col min="14595" max="14596" width="20.88671875" style="1" customWidth="1"/>
    <col min="14597" max="14597" width="20.109375" style="1" customWidth="1"/>
    <col min="14598" max="14598" width="19.88671875" style="1" customWidth="1"/>
    <col min="14599" max="14599" width="20" style="1" bestFit="1" customWidth="1"/>
    <col min="14600" max="14848" width="11" style="1"/>
    <col min="14849" max="14849" width="52.88671875" style="1" customWidth="1"/>
    <col min="14850" max="14850" width="20" style="1" bestFit="1" customWidth="1"/>
    <col min="14851" max="14852" width="20.88671875" style="1" customWidth="1"/>
    <col min="14853" max="14853" width="20.109375" style="1" customWidth="1"/>
    <col min="14854" max="14854" width="19.88671875" style="1" customWidth="1"/>
    <col min="14855" max="14855" width="20" style="1" bestFit="1" customWidth="1"/>
    <col min="14856" max="15104" width="11" style="1"/>
    <col min="15105" max="15105" width="52.88671875" style="1" customWidth="1"/>
    <col min="15106" max="15106" width="20" style="1" bestFit="1" customWidth="1"/>
    <col min="15107" max="15108" width="20.88671875" style="1" customWidth="1"/>
    <col min="15109" max="15109" width="20.109375" style="1" customWidth="1"/>
    <col min="15110" max="15110" width="19.88671875" style="1" customWidth="1"/>
    <col min="15111" max="15111" width="20" style="1" bestFit="1" customWidth="1"/>
    <col min="15112" max="15360" width="11" style="1"/>
    <col min="15361" max="15361" width="52.88671875" style="1" customWidth="1"/>
    <col min="15362" max="15362" width="20" style="1" bestFit="1" customWidth="1"/>
    <col min="15363" max="15364" width="20.88671875" style="1" customWidth="1"/>
    <col min="15365" max="15365" width="20.109375" style="1" customWidth="1"/>
    <col min="15366" max="15366" width="19.88671875" style="1" customWidth="1"/>
    <col min="15367" max="15367" width="20" style="1" bestFit="1" customWidth="1"/>
    <col min="15368" max="15616" width="11" style="1"/>
    <col min="15617" max="15617" width="52.88671875" style="1" customWidth="1"/>
    <col min="15618" max="15618" width="20" style="1" bestFit="1" customWidth="1"/>
    <col min="15619" max="15620" width="20.88671875" style="1" customWidth="1"/>
    <col min="15621" max="15621" width="20.109375" style="1" customWidth="1"/>
    <col min="15622" max="15622" width="19.88671875" style="1" customWidth="1"/>
    <col min="15623" max="15623" width="20" style="1" bestFit="1" customWidth="1"/>
    <col min="15624" max="15872" width="11" style="1"/>
    <col min="15873" max="15873" width="52.88671875" style="1" customWidth="1"/>
    <col min="15874" max="15874" width="20" style="1" bestFit="1" customWidth="1"/>
    <col min="15875" max="15876" width="20.88671875" style="1" customWidth="1"/>
    <col min="15877" max="15877" width="20.109375" style="1" customWidth="1"/>
    <col min="15878" max="15878" width="19.88671875" style="1" customWidth="1"/>
    <col min="15879" max="15879" width="20" style="1" bestFit="1" customWidth="1"/>
    <col min="15880" max="16128" width="11" style="1"/>
    <col min="16129" max="16129" width="52.88671875" style="1" customWidth="1"/>
    <col min="16130" max="16130" width="20" style="1" bestFit="1" customWidth="1"/>
    <col min="16131" max="16132" width="20.88671875" style="1" customWidth="1"/>
    <col min="16133" max="16133" width="20.109375" style="1" customWidth="1"/>
    <col min="16134" max="16134" width="19.88671875" style="1" customWidth="1"/>
    <col min="16135" max="16135" width="20" style="1" bestFit="1" customWidth="1"/>
    <col min="16136" max="16384" width="11" style="1"/>
  </cols>
  <sheetData>
    <row r="1" spans="1:7" ht="15.05" thickBot="1" x14ac:dyDescent="0.35"/>
    <row r="2" spans="1:7" ht="20.3" customHeight="1" x14ac:dyDescent="0.3">
      <c r="A2" s="339" t="s">
        <v>0</v>
      </c>
      <c r="B2" s="340"/>
      <c r="C2" s="340"/>
      <c r="D2" s="340"/>
      <c r="E2" s="340"/>
      <c r="F2" s="340"/>
      <c r="G2" s="384"/>
    </row>
    <row r="3" spans="1:7" ht="17.7" x14ac:dyDescent="0.3">
      <c r="A3" s="360" t="s">
        <v>308</v>
      </c>
      <c r="B3" s="361"/>
      <c r="C3" s="361"/>
      <c r="D3" s="361"/>
      <c r="E3" s="361"/>
      <c r="F3" s="361"/>
      <c r="G3" s="385"/>
    </row>
    <row r="4" spans="1:7" ht="17.7" x14ac:dyDescent="0.3">
      <c r="A4" s="360" t="s">
        <v>412</v>
      </c>
      <c r="B4" s="361"/>
      <c r="C4" s="361"/>
      <c r="D4" s="361"/>
      <c r="E4" s="361"/>
      <c r="F4" s="361"/>
      <c r="G4" s="385"/>
    </row>
    <row r="5" spans="1:7" ht="17.7" x14ac:dyDescent="0.3">
      <c r="A5" s="360" t="s">
        <v>463</v>
      </c>
      <c r="B5" s="361"/>
      <c r="C5" s="361"/>
      <c r="D5" s="361"/>
      <c r="E5" s="361"/>
      <c r="F5" s="361"/>
      <c r="G5" s="385"/>
    </row>
    <row r="6" spans="1:7" ht="18.350000000000001" thickBot="1" x14ac:dyDescent="0.35">
      <c r="A6" s="363" t="s">
        <v>2</v>
      </c>
      <c r="B6" s="364"/>
      <c r="C6" s="364"/>
      <c r="D6" s="364"/>
      <c r="E6" s="364"/>
      <c r="F6" s="364"/>
      <c r="G6" s="393"/>
    </row>
    <row r="7" spans="1:7" ht="6.75" customHeight="1" x14ac:dyDescent="0.3">
      <c r="A7" s="386" t="s">
        <v>3</v>
      </c>
      <c r="B7" s="389" t="s">
        <v>310</v>
      </c>
      <c r="C7" s="390"/>
      <c r="D7" s="390"/>
      <c r="E7" s="390"/>
      <c r="F7" s="391"/>
      <c r="G7" s="368" t="s">
        <v>311</v>
      </c>
    </row>
    <row r="8" spans="1:7" ht="15.75" customHeight="1" thickBot="1" x14ac:dyDescent="0.35">
      <c r="A8" s="360"/>
      <c r="B8" s="345"/>
      <c r="C8" s="346"/>
      <c r="D8" s="346"/>
      <c r="E8" s="346"/>
      <c r="F8" s="347"/>
      <c r="G8" s="392"/>
    </row>
    <row r="9" spans="1:7" ht="36" thickBot="1" x14ac:dyDescent="0.35">
      <c r="A9" s="363"/>
      <c r="B9" s="131" t="s">
        <v>201</v>
      </c>
      <c r="C9" s="61" t="s">
        <v>312</v>
      </c>
      <c r="D9" s="61" t="s">
        <v>313</v>
      </c>
      <c r="E9" s="61" t="s">
        <v>199</v>
      </c>
      <c r="F9" s="61" t="s">
        <v>218</v>
      </c>
      <c r="G9" s="369"/>
    </row>
    <row r="10" spans="1:7" ht="9" customHeight="1" x14ac:dyDescent="0.3">
      <c r="A10" s="132"/>
      <c r="B10" s="133"/>
      <c r="C10" s="133"/>
      <c r="D10" s="133"/>
      <c r="E10" s="133"/>
      <c r="F10" s="133"/>
      <c r="G10" s="133"/>
    </row>
    <row r="11" spans="1:7" ht="28.5" customHeight="1" x14ac:dyDescent="0.3">
      <c r="A11" s="18" t="s">
        <v>413</v>
      </c>
      <c r="B11" s="134">
        <f t="shared" ref="B11:G11" si="0">B12+B22+B31+B42</f>
        <v>17443056</v>
      </c>
      <c r="C11" s="134">
        <f t="shared" si="0"/>
        <v>250000</v>
      </c>
      <c r="D11" s="134">
        <f t="shared" si="0"/>
        <v>17693056</v>
      </c>
      <c r="E11" s="134">
        <f>E12+E22+E31+E42</f>
        <v>17669428.420000002</v>
      </c>
      <c r="F11" s="134">
        <f t="shared" si="0"/>
        <v>17636352.420000002</v>
      </c>
      <c r="G11" s="134">
        <f t="shared" si="0"/>
        <v>23627.579999998212</v>
      </c>
    </row>
    <row r="12" spans="1:7" ht="47.3" customHeight="1" x14ac:dyDescent="0.3">
      <c r="A12" s="18" t="s">
        <v>414</v>
      </c>
      <c r="B12" s="134">
        <f>SUM(B13:B20)</f>
        <v>0</v>
      </c>
      <c r="C12" s="134">
        <f>SUM(C13:C20)</f>
        <v>0</v>
      </c>
      <c r="D12" s="134">
        <f>SUM(D13:D20)</f>
        <v>0</v>
      </c>
      <c r="E12" s="134">
        <f>SUM(E13:E20)</f>
        <v>0</v>
      </c>
      <c r="F12" s="134">
        <f>SUM(F13:F20)</f>
        <v>0</v>
      </c>
      <c r="G12" s="134">
        <f>D12-E12</f>
        <v>0</v>
      </c>
    </row>
    <row r="13" spans="1:7" ht="25.55" customHeight="1" x14ac:dyDescent="0.3">
      <c r="A13" s="10" t="s">
        <v>415</v>
      </c>
      <c r="B13" s="135">
        <v>0</v>
      </c>
      <c r="C13" s="135">
        <v>0</v>
      </c>
      <c r="D13" s="135">
        <f>B13+C13</f>
        <v>0</v>
      </c>
      <c r="E13" s="135">
        <v>0</v>
      </c>
      <c r="F13" s="135">
        <v>0</v>
      </c>
      <c r="G13" s="135">
        <f t="shared" ref="G13:G20" si="1">D13-E13</f>
        <v>0</v>
      </c>
    </row>
    <row r="14" spans="1:7" ht="21.8" customHeight="1" x14ac:dyDescent="0.3">
      <c r="A14" s="10" t="s">
        <v>416</v>
      </c>
      <c r="B14" s="135">
        <v>0</v>
      </c>
      <c r="C14" s="135">
        <v>0</v>
      </c>
      <c r="D14" s="135">
        <f t="shared" ref="D14:D20" si="2">B14+C14</f>
        <v>0</v>
      </c>
      <c r="E14" s="135">
        <v>0</v>
      </c>
      <c r="F14" s="135">
        <v>0</v>
      </c>
      <c r="G14" s="135">
        <f t="shared" si="1"/>
        <v>0</v>
      </c>
    </row>
    <row r="15" spans="1:7" ht="38.299999999999997" customHeight="1" x14ac:dyDescent="0.3">
      <c r="A15" s="10" t="s">
        <v>417</v>
      </c>
      <c r="B15" s="135">
        <v>0</v>
      </c>
      <c r="C15" s="135">
        <v>0</v>
      </c>
      <c r="D15" s="135">
        <f t="shared" si="2"/>
        <v>0</v>
      </c>
      <c r="E15" s="135">
        <v>0</v>
      </c>
      <c r="F15" s="135">
        <v>0</v>
      </c>
      <c r="G15" s="135">
        <f t="shared" si="1"/>
        <v>0</v>
      </c>
    </row>
    <row r="16" spans="1:7" ht="21.8" customHeight="1" x14ac:dyDescent="0.3">
      <c r="A16" s="10" t="s">
        <v>418</v>
      </c>
      <c r="B16" s="135">
        <v>0</v>
      </c>
      <c r="C16" s="135">
        <v>0</v>
      </c>
      <c r="D16" s="135">
        <f t="shared" si="2"/>
        <v>0</v>
      </c>
      <c r="E16" s="135">
        <v>0</v>
      </c>
      <c r="F16" s="135">
        <v>0</v>
      </c>
      <c r="G16" s="135">
        <f t="shared" si="1"/>
        <v>0</v>
      </c>
    </row>
    <row r="17" spans="1:7" ht="21.8" customHeight="1" x14ac:dyDescent="0.3">
      <c r="A17" s="10" t="s">
        <v>419</v>
      </c>
      <c r="B17" s="135">
        <v>0</v>
      </c>
      <c r="C17" s="135">
        <v>0</v>
      </c>
      <c r="D17" s="135">
        <f t="shared" si="2"/>
        <v>0</v>
      </c>
      <c r="E17" s="135">
        <v>0</v>
      </c>
      <c r="F17" s="135">
        <v>0</v>
      </c>
      <c r="G17" s="135">
        <f t="shared" si="1"/>
        <v>0</v>
      </c>
    </row>
    <row r="18" spans="1:7" ht="21.8" customHeight="1" x14ac:dyDescent="0.3">
      <c r="A18" s="10" t="s">
        <v>420</v>
      </c>
      <c r="B18" s="135">
        <v>0</v>
      </c>
      <c r="C18" s="135">
        <v>0</v>
      </c>
      <c r="D18" s="135">
        <f t="shared" si="2"/>
        <v>0</v>
      </c>
      <c r="E18" s="135">
        <v>0</v>
      </c>
      <c r="F18" s="135">
        <v>0</v>
      </c>
      <c r="G18" s="135">
        <f t="shared" si="1"/>
        <v>0</v>
      </c>
    </row>
    <row r="19" spans="1:7" ht="40.6" customHeight="1" x14ac:dyDescent="0.3">
      <c r="A19" s="10" t="s">
        <v>421</v>
      </c>
      <c r="B19" s="135">
        <v>0</v>
      </c>
      <c r="C19" s="135">
        <v>0</v>
      </c>
      <c r="D19" s="135">
        <f t="shared" si="2"/>
        <v>0</v>
      </c>
      <c r="E19" s="135">
        <v>0</v>
      </c>
      <c r="F19" s="135">
        <v>0</v>
      </c>
      <c r="G19" s="135">
        <f t="shared" si="1"/>
        <v>0</v>
      </c>
    </row>
    <row r="20" spans="1:7" ht="24.75" customHeight="1" x14ac:dyDescent="0.3">
      <c r="A20" s="10" t="s">
        <v>422</v>
      </c>
      <c r="B20" s="135">
        <v>0</v>
      </c>
      <c r="C20" s="135">
        <v>0</v>
      </c>
      <c r="D20" s="135">
        <f t="shared" si="2"/>
        <v>0</v>
      </c>
      <c r="E20" s="135">
        <v>0</v>
      </c>
      <c r="F20" s="135">
        <v>0</v>
      </c>
      <c r="G20" s="135">
        <f t="shared" si="1"/>
        <v>0</v>
      </c>
    </row>
    <row r="21" spans="1:7" ht="20.95" customHeight="1" x14ac:dyDescent="0.3">
      <c r="A21" s="136"/>
      <c r="B21" s="135"/>
      <c r="C21" s="135"/>
      <c r="D21" s="135"/>
      <c r="E21" s="135"/>
      <c r="F21" s="135"/>
      <c r="G21" s="135"/>
    </row>
    <row r="22" spans="1:7" ht="35.35" x14ac:dyDescent="0.3">
      <c r="A22" s="18" t="s">
        <v>423</v>
      </c>
      <c r="B22" s="134">
        <f>SUM(B23:B29)</f>
        <v>17443056</v>
      </c>
      <c r="C22" s="134">
        <f>SUM(C23:C29)</f>
        <v>250000</v>
      </c>
      <c r="D22" s="134">
        <f>SUM(D23:D29)</f>
        <v>17693056</v>
      </c>
      <c r="E22" s="134">
        <f>SUM(E23:E29)</f>
        <v>17669428.420000002</v>
      </c>
      <c r="F22" s="134">
        <f>SUM(F23:F29)</f>
        <v>17636352.420000002</v>
      </c>
      <c r="G22" s="134">
        <f t="shared" ref="G22:G29" si="3">D22-E22</f>
        <v>23627.579999998212</v>
      </c>
    </row>
    <row r="23" spans="1:7" ht="21.8" customHeight="1" x14ac:dyDescent="0.3">
      <c r="A23" s="10" t="s">
        <v>424</v>
      </c>
      <c r="B23" s="135">
        <v>0</v>
      </c>
      <c r="C23" s="135">
        <v>0</v>
      </c>
      <c r="D23" s="135">
        <f>B23+C23</f>
        <v>0</v>
      </c>
      <c r="E23" s="135">
        <v>0</v>
      </c>
      <c r="F23" s="135">
        <v>0</v>
      </c>
      <c r="G23" s="135">
        <f t="shared" si="3"/>
        <v>0</v>
      </c>
    </row>
    <row r="24" spans="1:7" ht="24.05" customHeight="1" x14ac:dyDescent="0.3">
      <c r="A24" s="10" t="s">
        <v>425</v>
      </c>
      <c r="B24" s="135">
        <v>0</v>
      </c>
      <c r="C24" s="135">
        <v>0</v>
      </c>
      <c r="D24" s="135">
        <f t="shared" ref="D24:D29" si="4">B24+C24</f>
        <v>0</v>
      </c>
      <c r="E24" s="135">
        <v>0</v>
      </c>
      <c r="F24" s="135">
        <v>0</v>
      </c>
      <c r="G24" s="135">
        <f t="shared" si="3"/>
        <v>0</v>
      </c>
    </row>
    <row r="25" spans="1:7" ht="21.8" customHeight="1" x14ac:dyDescent="0.3">
      <c r="A25" s="10" t="s">
        <v>426</v>
      </c>
      <c r="B25" s="135">
        <v>0</v>
      </c>
      <c r="C25" s="135">
        <v>0</v>
      </c>
      <c r="D25" s="135">
        <f t="shared" si="4"/>
        <v>0</v>
      </c>
      <c r="E25" s="135">
        <v>0</v>
      </c>
      <c r="F25" s="135">
        <v>0</v>
      </c>
      <c r="G25" s="135">
        <f t="shared" si="3"/>
        <v>0</v>
      </c>
    </row>
    <row r="26" spans="1:7" ht="35.35" x14ac:dyDescent="0.3">
      <c r="A26" s="10" t="s">
        <v>427</v>
      </c>
      <c r="B26" s="135">
        <v>0</v>
      </c>
      <c r="C26" s="135">
        <v>0</v>
      </c>
      <c r="D26" s="135">
        <f t="shared" si="4"/>
        <v>0</v>
      </c>
      <c r="E26" s="135">
        <v>0</v>
      </c>
      <c r="F26" s="135">
        <v>0</v>
      </c>
      <c r="G26" s="135">
        <f t="shared" si="3"/>
        <v>0</v>
      </c>
    </row>
    <row r="27" spans="1:7" ht="24.05" customHeight="1" x14ac:dyDescent="0.3">
      <c r="A27" s="10" t="s">
        <v>428</v>
      </c>
      <c r="B27" s="135">
        <v>17443056</v>
      </c>
      <c r="C27" s="135">
        <v>250000</v>
      </c>
      <c r="D27" s="135">
        <f t="shared" si="4"/>
        <v>17693056</v>
      </c>
      <c r="E27" s="135">
        <v>17669428.420000002</v>
      </c>
      <c r="F27" s="135">
        <v>17636352.420000002</v>
      </c>
      <c r="G27" s="135">
        <f t="shared" si="3"/>
        <v>23627.579999998212</v>
      </c>
    </row>
    <row r="28" spans="1:7" ht="24.05" customHeight="1" x14ac:dyDescent="0.3">
      <c r="A28" s="10" t="s">
        <v>429</v>
      </c>
      <c r="B28" s="135">
        <v>0</v>
      </c>
      <c r="C28" s="135">
        <v>0</v>
      </c>
      <c r="D28" s="135">
        <f t="shared" si="4"/>
        <v>0</v>
      </c>
      <c r="E28" s="135">
        <v>0</v>
      </c>
      <c r="F28" s="135">
        <v>0</v>
      </c>
      <c r="G28" s="135">
        <f t="shared" si="3"/>
        <v>0</v>
      </c>
    </row>
    <row r="29" spans="1:7" ht="24.05" customHeight="1" x14ac:dyDescent="0.3">
      <c r="A29" s="10" t="s">
        <v>430</v>
      </c>
      <c r="B29" s="135">
        <v>0</v>
      </c>
      <c r="C29" s="135">
        <v>0</v>
      </c>
      <c r="D29" s="135">
        <f t="shared" si="4"/>
        <v>0</v>
      </c>
      <c r="E29" s="135">
        <v>0</v>
      </c>
      <c r="F29" s="135">
        <v>0</v>
      </c>
      <c r="G29" s="135">
        <f t="shared" si="3"/>
        <v>0</v>
      </c>
    </row>
    <row r="30" spans="1:7" ht="14.25" customHeight="1" x14ac:dyDescent="0.3">
      <c r="A30" s="136"/>
      <c r="B30" s="135"/>
      <c r="C30" s="135"/>
      <c r="D30" s="135"/>
      <c r="E30" s="135"/>
      <c r="F30" s="135"/>
      <c r="G30" s="135"/>
    </row>
    <row r="31" spans="1:7" ht="35.35" x14ac:dyDescent="0.3">
      <c r="A31" s="18" t="s">
        <v>431</v>
      </c>
      <c r="B31" s="134">
        <f>SUM(B32:B40)</f>
        <v>0</v>
      </c>
      <c r="C31" s="134">
        <f>SUM(C32:C40)</f>
        <v>0</v>
      </c>
      <c r="D31" s="134">
        <f>SUM(D32:D40)</f>
        <v>0</v>
      </c>
      <c r="E31" s="134">
        <f>SUM(E32:E40)</f>
        <v>0</v>
      </c>
      <c r="F31" s="134">
        <f>SUM(F32:F40)</f>
        <v>0</v>
      </c>
      <c r="G31" s="134">
        <f t="shared" ref="G31:G40" si="5">D31-E31</f>
        <v>0</v>
      </c>
    </row>
    <row r="32" spans="1:7" ht="45.85" customHeight="1" x14ac:dyDescent="0.3">
      <c r="A32" s="10" t="s">
        <v>432</v>
      </c>
      <c r="B32" s="135">
        <v>0</v>
      </c>
      <c r="C32" s="135">
        <v>0</v>
      </c>
      <c r="D32" s="135">
        <f>B32+C32</f>
        <v>0</v>
      </c>
      <c r="E32" s="135">
        <v>0</v>
      </c>
      <c r="F32" s="135">
        <v>0</v>
      </c>
      <c r="G32" s="135">
        <f t="shared" si="5"/>
        <v>0</v>
      </c>
    </row>
    <row r="33" spans="1:7" ht="17.7" x14ac:dyDescent="0.3">
      <c r="A33" s="10" t="s">
        <v>433</v>
      </c>
      <c r="B33" s="135">
        <v>0</v>
      </c>
      <c r="C33" s="135">
        <v>0</v>
      </c>
      <c r="D33" s="135">
        <f t="shared" ref="D33:D40" si="6">B33+C33</f>
        <v>0</v>
      </c>
      <c r="E33" s="135">
        <v>0</v>
      </c>
      <c r="F33" s="135">
        <v>0</v>
      </c>
      <c r="G33" s="135">
        <f t="shared" si="5"/>
        <v>0</v>
      </c>
    </row>
    <row r="34" spans="1:7" ht="25.55" customHeight="1" x14ac:dyDescent="0.3">
      <c r="A34" s="10" t="s">
        <v>434</v>
      </c>
      <c r="B34" s="135">
        <v>0</v>
      </c>
      <c r="C34" s="135">
        <v>0</v>
      </c>
      <c r="D34" s="135">
        <f t="shared" si="6"/>
        <v>0</v>
      </c>
      <c r="E34" s="135">
        <v>0</v>
      </c>
      <c r="F34" s="135">
        <v>0</v>
      </c>
      <c r="G34" s="135">
        <f t="shared" si="5"/>
        <v>0</v>
      </c>
    </row>
    <row r="35" spans="1:7" ht="46.5" customHeight="1" x14ac:dyDescent="0.3">
      <c r="A35" s="10" t="s">
        <v>435</v>
      </c>
      <c r="B35" s="135">
        <v>0</v>
      </c>
      <c r="C35" s="135">
        <v>0</v>
      </c>
      <c r="D35" s="135">
        <f t="shared" si="6"/>
        <v>0</v>
      </c>
      <c r="E35" s="135">
        <v>0</v>
      </c>
      <c r="F35" s="135">
        <v>0</v>
      </c>
      <c r="G35" s="135">
        <f t="shared" si="5"/>
        <v>0</v>
      </c>
    </row>
    <row r="36" spans="1:7" ht="27" customHeight="1" x14ac:dyDescent="0.3">
      <c r="A36" s="10" t="s">
        <v>436</v>
      </c>
      <c r="B36" s="135">
        <v>0</v>
      </c>
      <c r="C36" s="135">
        <v>0</v>
      </c>
      <c r="D36" s="135">
        <f t="shared" si="6"/>
        <v>0</v>
      </c>
      <c r="E36" s="135">
        <v>0</v>
      </c>
      <c r="F36" s="135">
        <v>0</v>
      </c>
      <c r="G36" s="135">
        <f t="shared" si="5"/>
        <v>0</v>
      </c>
    </row>
    <row r="37" spans="1:7" ht="27" customHeight="1" x14ac:dyDescent="0.3">
      <c r="A37" s="10" t="s">
        <v>437</v>
      </c>
      <c r="B37" s="135">
        <v>0</v>
      </c>
      <c r="C37" s="135">
        <v>0</v>
      </c>
      <c r="D37" s="135">
        <f t="shared" si="6"/>
        <v>0</v>
      </c>
      <c r="E37" s="135">
        <v>0</v>
      </c>
      <c r="F37" s="135">
        <v>0</v>
      </c>
      <c r="G37" s="135">
        <f t="shared" si="5"/>
        <v>0</v>
      </c>
    </row>
    <row r="38" spans="1:7" ht="27" customHeight="1" x14ac:dyDescent="0.3">
      <c r="A38" s="10" t="s">
        <v>438</v>
      </c>
      <c r="B38" s="135">
        <v>0</v>
      </c>
      <c r="C38" s="135">
        <v>0</v>
      </c>
      <c r="D38" s="135">
        <f t="shared" si="6"/>
        <v>0</v>
      </c>
      <c r="E38" s="135">
        <v>0</v>
      </c>
      <c r="F38" s="135">
        <v>0</v>
      </c>
      <c r="G38" s="135">
        <f t="shared" si="5"/>
        <v>0</v>
      </c>
    </row>
    <row r="39" spans="1:7" ht="27" customHeight="1" x14ac:dyDescent="0.3">
      <c r="A39" s="10" t="s">
        <v>439</v>
      </c>
      <c r="B39" s="135">
        <v>0</v>
      </c>
      <c r="C39" s="135">
        <v>0</v>
      </c>
      <c r="D39" s="135">
        <f t="shared" si="6"/>
        <v>0</v>
      </c>
      <c r="E39" s="135">
        <v>0</v>
      </c>
      <c r="F39" s="135">
        <v>0</v>
      </c>
      <c r="G39" s="135">
        <f t="shared" si="5"/>
        <v>0</v>
      </c>
    </row>
    <row r="40" spans="1:7" ht="42.05" customHeight="1" x14ac:dyDescent="0.3">
      <c r="A40" s="10" t="s">
        <v>440</v>
      </c>
      <c r="B40" s="135">
        <v>0</v>
      </c>
      <c r="C40" s="135">
        <v>0</v>
      </c>
      <c r="D40" s="135">
        <f t="shared" si="6"/>
        <v>0</v>
      </c>
      <c r="E40" s="135">
        <v>0</v>
      </c>
      <c r="F40" s="135">
        <v>0</v>
      </c>
      <c r="G40" s="135">
        <f t="shared" si="5"/>
        <v>0</v>
      </c>
    </row>
    <row r="41" spans="1:7" ht="26.2" customHeight="1" x14ac:dyDescent="0.3">
      <c r="A41" s="136"/>
      <c r="B41" s="135"/>
      <c r="C41" s="135"/>
      <c r="D41" s="135"/>
      <c r="E41" s="135"/>
      <c r="F41" s="135"/>
      <c r="G41" s="135"/>
    </row>
    <row r="42" spans="1:7" ht="35.35" x14ac:dyDescent="0.3">
      <c r="A42" s="18" t="s">
        <v>441</v>
      </c>
      <c r="B42" s="134">
        <f>SUM(B43:B46)</f>
        <v>0</v>
      </c>
      <c r="C42" s="134">
        <f>SUM(C43:C46)</f>
        <v>0</v>
      </c>
      <c r="D42" s="134">
        <f>SUM(D43:D46)</f>
        <v>0</v>
      </c>
      <c r="E42" s="134">
        <f>SUM(E43:E46)</f>
        <v>0</v>
      </c>
      <c r="F42" s="134">
        <f>SUM(F43:F46)</f>
        <v>0</v>
      </c>
      <c r="G42" s="134">
        <f>D42-E42</f>
        <v>0</v>
      </c>
    </row>
    <row r="43" spans="1:7" ht="42.75" customHeight="1" x14ac:dyDescent="0.3">
      <c r="A43" s="10" t="s">
        <v>442</v>
      </c>
      <c r="B43" s="135">
        <v>0</v>
      </c>
      <c r="C43" s="135">
        <v>0</v>
      </c>
      <c r="D43" s="135">
        <f>B43+C43</f>
        <v>0</v>
      </c>
      <c r="E43" s="135">
        <v>0</v>
      </c>
      <c r="F43" s="135">
        <v>0</v>
      </c>
      <c r="G43" s="135">
        <f>D43-E43</f>
        <v>0</v>
      </c>
    </row>
    <row r="44" spans="1:7" ht="63.85" customHeight="1" x14ac:dyDescent="0.3">
      <c r="A44" s="10" t="s">
        <v>443</v>
      </c>
      <c r="B44" s="135">
        <v>0</v>
      </c>
      <c r="C44" s="135">
        <v>0</v>
      </c>
      <c r="D44" s="135">
        <f>B44+C44</f>
        <v>0</v>
      </c>
      <c r="E44" s="135">
        <v>0</v>
      </c>
      <c r="F44" s="135">
        <v>0</v>
      </c>
      <c r="G44" s="135">
        <f>D44-E44</f>
        <v>0</v>
      </c>
    </row>
    <row r="45" spans="1:7" ht="17.7" x14ac:dyDescent="0.3">
      <c r="A45" s="10" t="s">
        <v>444</v>
      </c>
      <c r="B45" s="135">
        <v>0</v>
      </c>
      <c r="C45" s="135">
        <v>0</v>
      </c>
      <c r="D45" s="135">
        <f>B45+C45</f>
        <v>0</v>
      </c>
      <c r="E45" s="135">
        <v>0</v>
      </c>
      <c r="F45" s="135">
        <v>0</v>
      </c>
      <c r="G45" s="135">
        <f>D45-E45</f>
        <v>0</v>
      </c>
    </row>
    <row r="46" spans="1:7" ht="17.7" x14ac:dyDescent="0.3">
      <c r="A46" s="10" t="s">
        <v>445</v>
      </c>
      <c r="B46" s="135">
        <v>0</v>
      </c>
      <c r="C46" s="135">
        <v>0</v>
      </c>
      <c r="D46" s="135">
        <f>B46+C46</f>
        <v>0</v>
      </c>
      <c r="E46" s="135">
        <v>0</v>
      </c>
      <c r="F46" s="135">
        <v>0</v>
      </c>
      <c r="G46" s="135">
        <f>D46-E46</f>
        <v>0</v>
      </c>
    </row>
    <row r="47" spans="1:7" ht="15.75" customHeight="1" x14ac:dyDescent="0.3">
      <c r="A47" s="136"/>
      <c r="B47" s="135"/>
      <c r="C47" s="135"/>
      <c r="D47" s="135"/>
      <c r="E47" s="135"/>
      <c r="F47" s="135"/>
      <c r="G47" s="135"/>
    </row>
    <row r="48" spans="1:7" ht="29.95" customHeight="1" x14ac:dyDescent="0.3">
      <c r="A48" s="18" t="s">
        <v>446</v>
      </c>
      <c r="B48" s="134">
        <f t="shared" ref="B48:G48" si="7">B49+B59+B68+B78</f>
        <v>72034609</v>
      </c>
      <c r="C48" s="134">
        <f t="shared" si="7"/>
        <v>318657.34000000003</v>
      </c>
      <c r="D48" s="134">
        <f t="shared" si="7"/>
        <v>72353266.340000004</v>
      </c>
      <c r="E48" s="134">
        <f t="shared" si="7"/>
        <v>65760448.049999997</v>
      </c>
      <c r="F48" s="134">
        <f t="shared" si="7"/>
        <v>65263214.890000001</v>
      </c>
      <c r="G48" s="134">
        <f t="shared" si="7"/>
        <v>6592818.2900000066</v>
      </c>
    </row>
    <row r="49" spans="1:7" ht="42.05" customHeight="1" x14ac:dyDescent="0.3">
      <c r="A49" s="18" t="s">
        <v>414</v>
      </c>
      <c r="B49" s="134">
        <f>SUM(B50:B57)</f>
        <v>0</v>
      </c>
      <c r="C49" s="134">
        <f>SUM(C50:C57)</f>
        <v>0</v>
      </c>
      <c r="D49" s="134">
        <f>SUM(D50:D57)</f>
        <v>0</v>
      </c>
      <c r="E49" s="134">
        <f>SUM(E50:E57)</f>
        <v>0</v>
      </c>
      <c r="F49" s="134">
        <f>SUM(F50:F57)</f>
        <v>0</v>
      </c>
      <c r="G49" s="134">
        <f t="shared" ref="G49:G82" si="8">D49-E49</f>
        <v>0</v>
      </c>
    </row>
    <row r="50" spans="1:7" ht="27" customHeight="1" x14ac:dyDescent="0.3">
      <c r="A50" s="10" t="s">
        <v>415</v>
      </c>
      <c r="B50" s="135">
        <v>0</v>
      </c>
      <c r="C50" s="135">
        <v>0</v>
      </c>
      <c r="D50" s="135">
        <f>B50+C50</f>
        <v>0</v>
      </c>
      <c r="E50" s="135">
        <v>0</v>
      </c>
      <c r="F50" s="135">
        <v>0</v>
      </c>
      <c r="G50" s="135">
        <f t="shared" si="8"/>
        <v>0</v>
      </c>
    </row>
    <row r="51" spans="1:7" ht="27" customHeight="1" x14ac:dyDescent="0.3">
      <c r="A51" s="10" t="s">
        <v>416</v>
      </c>
      <c r="B51" s="135">
        <v>0</v>
      </c>
      <c r="C51" s="135">
        <v>0</v>
      </c>
      <c r="D51" s="135">
        <f t="shared" ref="D51:D57" si="9">B51+C51</f>
        <v>0</v>
      </c>
      <c r="E51" s="135">
        <v>0</v>
      </c>
      <c r="F51" s="135">
        <v>0</v>
      </c>
      <c r="G51" s="135">
        <f t="shared" si="8"/>
        <v>0</v>
      </c>
    </row>
    <row r="52" spans="1:7" ht="17.7" x14ac:dyDescent="0.3">
      <c r="A52" s="10" t="s">
        <v>417</v>
      </c>
      <c r="B52" s="135">
        <v>0</v>
      </c>
      <c r="C52" s="135">
        <v>0</v>
      </c>
      <c r="D52" s="135">
        <f t="shared" si="9"/>
        <v>0</v>
      </c>
      <c r="E52" s="135">
        <v>0</v>
      </c>
      <c r="F52" s="135">
        <v>0</v>
      </c>
      <c r="G52" s="135">
        <f t="shared" si="8"/>
        <v>0</v>
      </c>
    </row>
    <row r="53" spans="1:7" ht="24.75" customHeight="1" x14ac:dyDescent="0.3">
      <c r="A53" s="10" t="s">
        <v>418</v>
      </c>
      <c r="B53" s="135">
        <v>0</v>
      </c>
      <c r="C53" s="135">
        <v>0</v>
      </c>
      <c r="D53" s="135">
        <f t="shared" si="9"/>
        <v>0</v>
      </c>
      <c r="E53" s="135">
        <v>0</v>
      </c>
      <c r="F53" s="135">
        <v>0</v>
      </c>
      <c r="G53" s="135">
        <f t="shared" si="8"/>
        <v>0</v>
      </c>
    </row>
    <row r="54" spans="1:7" ht="24.75" customHeight="1" x14ac:dyDescent="0.3">
      <c r="A54" s="10" t="s">
        <v>419</v>
      </c>
      <c r="B54" s="135">
        <v>0</v>
      </c>
      <c r="C54" s="135">
        <v>0</v>
      </c>
      <c r="D54" s="135">
        <f t="shared" si="9"/>
        <v>0</v>
      </c>
      <c r="E54" s="135">
        <v>0</v>
      </c>
      <c r="F54" s="135">
        <v>0</v>
      </c>
      <c r="G54" s="135">
        <f t="shared" si="8"/>
        <v>0</v>
      </c>
    </row>
    <row r="55" spans="1:7" ht="24.75" customHeight="1" x14ac:dyDescent="0.3">
      <c r="A55" s="10" t="s">
        <v>420</v>
      </c>
      <c r="B55" s="135">
        <v>0</v>
      </c>
      <c r="C55" s="135">
        <v>0</v>
      </c>
      <c r="D55" s="135">
        <f t="shared" si="9"/>
        <v>0</v>
      </c>
      <c r="E55" s="135">
        <v>0</v>
      </c>
      <c r="F55" s="135">
        <v>0</v>
      </c>
      <c r="G55" s="135">
        <f t="shared" si="8"/>
        <v>0</v>
      </c>
    </row>
    <row r="56" spans="1:7" ht="46.5" customHeight="1" x14ac:dyDescent="0.3">
      <c r="A56" s="10" t="s">
        <v>421</v>
      </c>
      <c r="B56" s="135">
        <v>0</v>
      </c>
      <c r="C56" s="135">
        <v>0</v>
      </c>
      <c r="D56" s="135">
        <f t="shared" si="9"/>
        <v>0</v>
      </c>
      <c r="E56" s="135">
        <v>0</v>
      </c>
      <c r="F56" s="135">
        <v>0</v>
      </c>
      <c r="G56" s="135">
        <f t="shared" si="8"/>
        <v>0</v>
      </c>
    </row>
    <row r="57" spans="1:7" ht="25.55" customHeight="1" x14ac:dyDescent="0.3">
      <c r="A57" s="10" t="s">
        <v>422</v>
      </c>
      <c r="B57" s="135">
        <v>0</v>
      </c>
      <c r="C57" s="135">
        <v>0</v>
      </c>
      <c r="D57" s="135">
        <f t="shared" si="9"/>
        <v>0</v>
      </c>
      <c r="E57" s="135">
        <v>0</v>
      </c>
      <c r="F57" s="135">
        <v>0</v>
      </c>
      <c r="G57" s="135">
        <f t="shared" si="8"/>
        <v>0</v>
      </c>
    </row>
    <row r="58" spans="1:7" ht="14.25" customHeight="1" x14ac:dyDescent="0.3">
      <c r="A58" s="15"/>
      <c r="B58" s="135"/>
      <c r="C58" s="135"/>
      <c r="D58" s="135"/>
      <c r="E58" s="135"/>
      <c r="F58" s="135"/>
      <c r="G58" s="135"/>
    </row>
    <row r="59" spans="1:7" ht="47.95" customHeight="1" x14ac:dyDescent="0.3">
      <c r="A59" s="18" t="s">
        <v>423</v>
      </c>
      <c r="B59" s="134">
        <f>SUM(B60:B66)</f>
        <v>72034609</v>
      </c>
      <c r="C59" s="134">
        <f>SUM(C60:C66)</f>
        <v>318657.34000000003</v>
      </c>
      <c r="D59" s="134">
        <f>SUM(D60:D66)</f>
        <v>72353266.340000004</v>
      </c>
      <c r="E59" s="134">
        <f>SUM(E60:E66)</f>
        <v>65760448.049999997</v>
      </c>
      <c r="F59" s="134">
        <f>SUM(F60:F66)</f>
        <v>65263214.890000001</v>
      </c>
      <c r="G59" s="134">
        <f t="shared" si="8"/>
        <v>6592818.2900000066</v>
      </c>
    </row>
    <row r="60" spans="1:7" ht="23.25" customHeight="1" x14ac:dyDescent="0.3">
      <c r="A60" s="10" t="s">
        <v>424</v>
      </c>
      <c r="B60" s="135">
        <v>0</v>
      </c>
      <c r="C60" s="135">
        <v>0</v>
      </c>
      <c r="D60" s="135">
        <f>B60+C60</f>
        <v>0</v>
      </c>
      <c r="E60" s="135">
        <v>0</v>
      </c>
      <c r="F60" s="135">
        <v>0</v>
      </c>
      <c r="G60" s="135">
        <f t="shared" si="8"/>
        <v>0</v>
      </c>
    </row>
    <row r="61" spans="1:7" ht="17.7" x14ac:dyDescent="0.3">
      <c r="A61" s="10" t="s">
        <v>425</v>
      </c>
      <c r="B61" s="135">
        <v>0</v>
      </c>
      <c r="C61" s="135">
        <v>0</v>
      </c>
      <c r="D61" s="135">
        <f t="shared" ref="D61:D66" si="10">B61+C61</f>
        <v>0</v>
      </c>
      <c r="E61" s="135">
        <v>0</v>
      </c>
      <c r="F61" s="135">
        <v>0</v>
      </c>
      <c r="G61" s="135">
        <f t="shared" si="8"/>
        <v>0</v>
      </c>
    </row>
    <row r="62" spans="1:7" ht="24.75" customHeight="1" x14ac:dyDescent="0.3">
      <c r="A62" s="10" t="s">
        <v>426</v>
      </c>
      <c r="B62" s="135">
        <v>0</v>
      </c>
      <c r="C62" s="135">
        <v>0</v>
      </c>
      <c r="D62" s="135">
        <f t="shared" si="10"/>
        <v>0</v>
      </c>
      <c r="E62" s="135">
        <v>0</v>
      </c>
      <c r="F62" s="135">
        <v>0</v>
      </c>
      <c r="G62" s="135">
        <f t="shared" si="8"/>
        <v>0</v>
      </c>
    </row>
    <row r="63" spans="1:7" ht="45" customHeight="1" x14ac:dyDescent="0.3">
      <c r="A63" s="10" t="s">
        <v>427</v>
      </c>
      <c r="B63" s="135">
        <v>0</v>
      </c>
      <c r="C63" s="135">
        <v>0</v>
      </c>
      <c r="D63" s="135">
        <f t="shared" si="10"/>
        <v>0</v>
      </c>
      <c r="E63" s="135">
        <v>0</v>
      </c>
      <c r="F63" s="135">
        <v>0</v>
      </c>
      <c r="G63" s="135">
        <f t="shared" si="8"/>
        <v>0</v>
      </c>
    </row>
    <row r="64" spans="1:7" ht="25.55" customHeight="1" x14ac:dyDescent="0.3">
      <c r="A64" s="10" t="s">
        <v>428</v>
      </c>
      <c r="B64" s="135">
        <v>72034609</v>
      </c>
      <c r="C64" s="135">
        <v>318657.34000000003</v>
      </c>
      <c r="D64" s="135">
        <f t="shared" si="10"/>
        <v>72353266.340000004</v>
      </c>
      <c r="E64" s="135">
        <v>65760448.049999997</v>
      </c>
      <c r="F64" s="135">
        <v>65263214.890000001</v>
      </c>
      <c r="G64" s="135">
        <f t="shared" si="8"/>
        <v>6592818.2900000066</v>
      </c>
    </row>
    <row r="65" spans="1:7" ht="25.55" customHeight="1" x14ac:dyDescent="0.3">
      <c r="A65" s="10" t="s">
        <v>429</v>
      </c>
      <c r="B65" s="135">
        <v>0</v>
      </c>
      <c r="C65" s="135">
        <v>0</v>
      </c>
      <c r="D65" s="135">
        <f t="shared" si="10"/>
        <v>0</v>
      </c>
      <c r="E65" s="135">
        <v>0</v>
      </c>
      <c r="F65" s="135">
        <v>0</v>
      </c>
      <c r="G65" s="135">
        <f t="shared" si="8"/>
        <v>0</v>
      </c>
    </row>
    <row r="66" spans="1:7" ht="25.55" customHeight="1" x14ac:dyDescent="0.3">
      <c r="A66" s="10" t="s">
        <v>430</v>
      </c>
      <c r="B66" s="135">
        <v>0</v>
      </c>
      <c r="C66" s="135">
        <v>0</v>
      </c>
      <c r="D66" s="135">
        <f t="shared" si="10"/>
        <v>0</v>
      </c>
      <c r="E66" s="135">
        <v>0</v>
      </c>
      <c r="F66" s="135">
        <v>0</v>
      </c>
      <c r="G66" s="135">
        <f t="shared" si="8"/>
        <v>0</v>
      </c>
    </row>
    <row r="67" spans="1:7" ht="27.85" customHeight="1" x14ac:dyDescent="0.3">
      <c r="A67" s="15"/>
      <c r="B67" s="135"/>
      <c r="C67" s="135"/>
      <c r="D67" s="135"/>
      <c r="E67" s="135"/>
      <c r="F67" s="135"/>
      <c r="G67" s="135"/>
    </row>
    <row r="68" spans="1:7" ht="49.6" customHeight="1" x14ac:dyDescent="0.3">
      <c r="A68" s="18" t="s">
        <v>431</v>
      </c>
      <c r="B68" s="134">
        <f t="shared" ref="B68:G68" si="11">SUM(B69:B77)</f>
        <v>0</v>
      </c>
      <c r="C68" s="134">
        <f t="shared" si="11"/>
        <v>0</v>
      </c>
      <c r="D68" s="134">
        <f t="shared" si="11"/>
        <v>0</v>
      </c>
      <c r="E68" s="134">
        <f t="shared" si="11"/>
        <v>0</v>
      </c>
      <c r="F68" s="134">
        <f t="shared" si="11"/>
        <v>0</v>
      </c>
      <c r="G68" s="134">
        <f t="shared" si="11"/>
        <v>0</v>
      </c>
    </row>
    <row r="69" spans="1:7" ht="48.8" customHeight="1" x14ac:dyDescent="0.3">
      <c r="A69" s="10" t="s">
        <v>432</v>
      </c>
      <c r="B69" s="135">
        <v>0</v>
      </c>
      <c r="C69" s="135">
        <v>0</v>
      </c>
      <c r="D69" s="135">
        <f>B69+C69</f>
        <v>0</v>
      </c>
      <c r="E69" s="135">
        <v>0</v>
      </c>
      <c r="F69" s="135">
        <v>0</v>
      </c>
      <c r="G69" s="135">
        <f t="shared" si="8"/>
        <v>0</v>
      </c>
    </row>
    <row r="70" spans="1:7" ht="42.75" customHeight="1" x14ac:dyDescent="0.3">
      <c r="A70" s="10" t="s">
        <v>433</v>
      </c>
      <c r="B70" s="135">
        <v>0</v>
      </c>
      <c r="C70" s="135">
        <v>0</v>
      </c>
      <c r="D70" s="135">
        <f t="shared" ref="D70:D75" si="12">B70+C70</f>
        <v>0</v>
      </c>
      <c r="E70" s="135">
        <v>0</v>
      </c>
      <c r="F70" s="135">
        <v>0</v>
      </c>
      <c r="G70" s="135">
        <f t="shared" si="8"/>
        <v>0</v>
      </c>
    </row>
    <row r="71" spans="1:7" ht="24.75" customHeight="1" x14ac:dyDescent="0.3">
      <c r="A71" s="10" t="s">
        <v>434</v>
      </c>
      <c r="B71" s="135">
        <v>0</v>
      </c>
      <c r="C71" s="135">
        <v>0</v>
      </c>
      <c r="D71" s="135">
        <f t="shared" si="12"/>
        <v>0</v>
      </c>
      <c r="E71" s="135">
        <v>0</v>
      </c>
      <c r="F71" s="135">
        <v>0</v>
      </c>
      <c r="G71" s="135">
        <f t="shared" si="8"/>
        <v>0</v>
      </c>
    </row>
    <row r="72" spans="1:7" ht="44.2" customHeight="1" x14ac:dyDescent="0.3">
      <c r="A72" s="10" t="s">
        <v>435</v>
      </c>
      <c r="B72" s="135">
        <v>0</v>
      </c>
      <c r="C72" s="135">
        <v>0</v>
      </c>
      <c r="D72" s="135">
        <f t="shared" si="12"/>
        <v>0</v>
      </c>
      <c r="E72" s="135">
        <v>0</v>
      </c>
      <c r="F72" s="135">
        <v>0</v>
      </c>
      <c r="G72" s="135">
        <f t="shared" si="8"/>
        <v>0</v>
      </c>
    </row>
    <row r="73" spans="1:7" ht="24.75" customHeight="1" x14ac:dyDescent="0.3">
      <c r="A73" s="10" t="s">
        <v>436</v>
      </c>
      <c r="B73" s="135">
        <v>0</v>
      </c>
      <c r="C73" s="135">
        <v>0</v>
      </c>
      <c r="D73" s="135">
        <f t="shared" si="12"/>
        <v>0</v>
      </c>
      <c r="E73" s="135">
        <v>0</v>
      </c>
      <c r="F73" s="135">
        <v>0</v>
      </c>
      <c r="G73" s="135">
        <f t="shared" si="8"/>
        <v>0</v>
      </c>
    </row>
    <row r="74" spans="1:7" ht="24.75" customHeight="1" x14ac:dyDescent="0.3">
      <c r="A74" s="10" t="s">
        <v>437</v>
      </c>
      <c r="B74" s="135">
        <v>0</v>
      </c>
      <c r="C74" s="135">
        <v>0</v>
      </c>
      <c r="D74" s="135">
        <f t="shared" si="12"/>
        <v>0</v>
      </c>
      <c r="E74" s="135">
        <v>0</v>
      </c>
      <c r="F74" s="135">
        <v>0</v>
      </c>
      <c r="G74" s="135">
        <f t="shared" si="8"/>
        <v>0</v>
      </c>
    </row>
    <row r="75" spans="1:7" ht="24.75" customHeight="1" x14ac:dyDescent="0.3">
      <c r="A75" s="10" t="s">
        <v>438</v>
      </c>
      <c r="B75" s="135">
        <v>0</v>
      </c>
      <c r="C75" s="135">
        <v>0</v>
      </c>
      <c r="D75" s="135">
        <f t="shared" si="12"/>
        <v>0</v>
      </c>
      <c r="E75" s="135">
        <v>0</v>
      </c>
      <c r="F75" s="135">
        <v>0</v>
      </c>
      <c r="G75" s="135">
        <f t="shared" si="8"/>
        <v>0</v>
      </c>
    </row>
    <row r="76" spans="1:7" ht="33.75" customHeight="1" x14ac:dyDescent="0.3">
      <c r="A76" s="10" t="s">
        <v>439</v>
      </c>
      <c r="B76" s="135">
        <v>0</v>
      </c>
      <c r="C76" s="135">
        <v>0</v>
      </c>
      <c r="D76" s="135">
        <f>B76+C76</f>
        <v>0</v>
      </c>
      <c r="E76" s="135">
        <v>0</v>
      </c>
      <c r="F76" s="135">
        <v>0</v>
      </c>
      <c r="G76" s="135">
        <f t="shared" si="8"/>
        <v>0</v>
      </c>
    </row>
    <row r="77" spans="1:7" ht="47.3" customHeight="1" x14ac:dyDescent="0.3">
      <c r="A77" s="10" t="s">
        <v>440</v>
      </c>
      <c r="B77" s="135">
        <v>0</v>
      </c>
      <c r="C77" s="135">
        <v>0</v>
      </c>
      <c r="D77" s="135">
        <f>B77+C77</f>
        <v>0</v>
      </c>
      <c r="E77" s="135">
        <v>0</v>
      </c>
      <c r="F77" s="135">
        <v>0</v>
      </c>
      <c r="G77" s="135">
        <f t="shared" si="8"/>
        <v>0</v>
      </c>
    </row>
    <row r="78" spans="1:7" ht="35.35" x14ac:dyDescent="0.3">
      <c r="A78" s="18" t="s">
        <v>441</v>
      </c>
      <c r="B78" s="134">
        <f>SUM(B79:B82)</f>
        <v>0</v>
      </c>
      <c r="C78" s="134">
        <f>SUM(C79:C82)</f>
        <v>0</v>
      </c>
      <c r="D78" s="134">
        <f>SUM(D79:D82)</f>
        <v>0</v>
      </c>
      <c r="E78" s="134">
        <f>SUM(E79:E82)</f>
        <v>0</v>
      </c>
      <c r="F78" s="134">
        <f>SUM(F79:F82)</f>
        <v>0</v>
      </c>
      <c r="G78" s="134">
        <f t="shared" si="8"/>
        <v>0</v>
      </c>
    </row>
    <row r="79" spans="1:7" ht="57.8" customHeight="1" x14ac:dyDescent="0.3">
      <c r="A79" s="10" t="s">
        <v>442</v>
      </c>
      <c r="B79" s="135">
        <v>0</v>
      </c>
      <c r="C79" s="135">
        <v>0</v>
      </c>
      <c r="D79" s="135">
        <f>B79+C79</f>
        <v>0</v>
      </c>
      <c r="E79" s="135">
        <v>0</v>
      </c>
      <c r="F79" s="135">
        <v>0</v>
      </c>
      <c r="G79" s="135">
        <f t="shared" si="8"/>
        <v>0</v>
      </c>
    </row>
    <row r="80" spans="1:7" ht="61.55" customHeight="1" x14ac:dyDescent="0.3">
      <c r="A80" s="10" t="s">
        <v>443</v>
      </c>
      <c r="B80" s="135">
        <v>0</v>
      </c>
      <c r="C80" s="135">
        <v>0</v>
      </c>
      <c r="D80" s="135">
        <f>B80+C80</f>
        <v>0</v>
      </c>
      <c r="E80" s="135">
        <v>0</v>
      </c>
      <c r="F80" s="135">
        <v>0</v>
      </c>
      <c r="G80" s="135">
        <f t="shared" si="8"/>
        <v>0</v>
      </c>
    </row>
    <row r="81" spans="1:7" ht="42.05" customHeight="1" x14ac:dyDescent="0.3">
      <c r="A81" s="10" t="s">
        <v>444</v>
      </c>
      <c r="B81" s="135">
        <v>0</v>
      </c>
      <c r="C81" s="135">
        <v>0</v>
      </c>
      <c r="D81" s="135">
        <f>B81+C81</f>
        <v>0</v>
      </c>
      <c r="E81" s="135">
        <v>0</v>
      </c>
      <c r="F81" s="135">
        <v>0</v>
      </c>
      <c r="G81" s="135">
        <f t="shared" si="8"/>
        <v>0</v>
      </c>
    </row>
    <row r="82" spans="1:7" ht="45" customHeight="1" x14ac:dyDescent="0.3">
      <c r="A82" s="10" t="s">
        <v>445</v>
      </c>
      <c r="B82" s="135">
        <v>0</v>
      </c>
      <c r="C82" s="135">
        <v>0</v>
      </c>
      <c r="D82" s="135">
        <f>B82+C82</f>
        <v>0</v>
      </c>
      <c r="E82" s="135">
        <v>0</v>
      </c>
      <c r="F82" s="135">
        <v>0</v>
      </c>
      <c r="G82" s="135">
        <f t="shared" si="8"/>
        <v>0</v>
      </c>
    </row>
    <row r="83" spans="1:7" ht="29.95" customHeight="1" x14ac:dyDescent="0.3">
      <c r="A83" s="15"/>
      <c r="B83" s="135"/>
      <c r="C83" s="135"/>
      <c r="D83" s="135"/>
      <c r="E83" s="135"/>
      <c r="F83" s="135"/>
      <c r="G83" s="135"/>
    </row>
    <row r="84" spans="1:7" ht="36" customHeight="1" x14ac:dyDescent="0.3">
      <c r="A84" s="18" t="s">
        <v>389</v>
      </c>
      <c r="B84" s="134">
        <f t="shared" ref="B84:G84" si="13">B11+B48</f>
        <v>89477665</v>
      </c>
      <c r="C84" s="134">
        <f t="shared" si="13"/>
        <v>568657.34000000008</v>
      </c>
      <c r="D84" s="134">
        <f t="shared" si="13"/>
        <v>90046322.340000004</v>
      </c>
      <c r="E84" s="134">
        <f t="shared" si="13"/>
        <v>83429876.469999999</v>
      </c>
      <c r="F84" s="134">
        <f t="shared" si="13"/>
        <v>82899567.310000002</v>
      </c>
      <c r="G84" s="134">
        <f t="shared" si="13"/>
        <v>6616445.8700000048</v>
      </c>
    </row>
    <row r="85" spans="1:7" ht="15.05" thickBot="1" x14ac:dyDescent="0.35">
      <c r="A85" s="137"/>
      <c r="B85" s="138"/>
      <c r="C85" s="138"/>
      <c r="D85" s="138"/>
      <c r="E85" s="138"/>
      <c r="F85" s="138"/>
      <c r="G85" s="138"/>
    </row>
  </sheetData>
  <mergeCells count="8">
    <mergeCell ref="A7:A9"/>
    <mergeCell ref="B7:F8"/>
    <mergeCell ref="G7:G9"/>
    <mergeCell ref="A2:G2"/>
    <mergeCell ref="A3:G3"/>
    <mergeCell ref="A4:G4"/>
    <mergeCell ref="A5:G5"/>
    <mergeCell ref="A6:G6"/>
  </mergeCells>
  <pageMargins left="0.51181102362204722" right="0.11811023622047245" top="0.62992125984251968" bottom="0.44" header="0.31496062992125984" footer="0.46"/>
  <pageSetup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B1" zoomScale="70" zoomScaleNormal="70" workbookViewId="0">
      <selection activeCell="B1" sqref="B1"/>
    </sheetView>
  </sheetViews>
  <sheetFormatPr baseColWidth="10" defaultColWidth="11" defaultRowHeight="14.4" x14ac:dyDescent="0.3"/>
  <cols>
    <col min="1" max="1" width="11" style="1" hidden="1" customWidth="1"/>
    <col min="2" max="2" width="44.88671875" style="1" customWidth="1"/>
    <col min="3" max="8" width="20.5546875" style="1" customWidth="1"/>
    <col min="9" max="256" width="11" style="1"/>
    <col min="257" max="257" width="0" style="1" hidden="1" customWidth="1"/>
    <col min="258" max="258" width="44.88671875" style="1" customWidth="1"/>
    <col min="259" max="259" width="20" style="1" customWidth="1"/>
    <col min="260" max="260" width="17.5546875" style="1" customWidth="1"/>
    <col min="261" max="261" width="18.88671875" style="1" customWidth="1"/>
    <col min="262" max="262" width="19" style="1" customWidth="1"/>
    <col min="263" max="263" width="21.5546875" style="1" customWidth="1"/>
    <col min="264" max="264" width="21.88671875" style="1" customWidth="1"/>
    <col min="265" max="512" width="11" style="1"/>
    <col min="513" max="513" width="0" style="1" hidden="1" customWidth="1"/>
    <col min="514" max="514" width="44.88671875" style="1" customWidth="1"/>
    <col min="515" max="515" width="20" style="1" customWidth="1"/>
    <col min="516" max="516" width="17.5546875" style="1" customWidth="1"/>
    <col min="517" max="517" width="18.88671875" style="1" customWidth="1"/>
    <col min="518" max="518" width="19" style="1" customWidth="1"/>
    <col min="519" max="519" width="21.5546875" style="1" customWidth="1"/>
    <col min="520" max="520" width="21.88671875" style="1" customWidth="1"/>
    <col min="521" max="768" width="11" style="1"/>
    <col min="769" max="769" width="0" style="1" hidden="1" customWidth="1"/>
    <col min="770" max="770" width="44.88671875" style="1" customWidth="1"/>
    <col min="771" max="771" width="20" style="1" customWidth="1"/>
    <col min="772" max="772" width="17.5546875" style="1" customWidth="1"/>
    <col min="773" max="773" width="18.88671875" style="1" customWidth="1"/>
    <col min="774" max="774" width="19" style="1" customWidth="1"/>
    <col min="775" max="775" width="21.5546875" style="1" customWidth="1"/>
    <col min="776" max="776" width="21.88671875" style="1" customWidth="1"/>
    <col min="777" max="1024" width="11" style="1"/>
    <col min="1025" max="1025" width="0" style="1" hidden="1" customWidth="1"/>
    <col min="1026" max="1026" width="44.88671875" style="1" customWidth="1"/>
    <col min="1027" max="1027" width="20" style="1" customWidth="1"/>
    <col min="1028" max="1028" width="17.5546875" style="1" customWidth="1"/>
    <col min="1029" max="1029" width="18.88671875" style="1" customWidth="1"/>
    <col min="1030" max="1030" width="19" style="1" customWidth="1"/>
    <col min="1031" max="1031" width="21.5546875" style="1" customWidth="1"/>
    <col min="1032" max="1032" width="21.88671875" style="1" customWidth="1"/>
    <col min="1033" max="1280" width="11" style="1"/>
    <col min="1281" max="1281" width="0" style="1" hidden="1" customWidth="1"/>
    <col min="1282" max="1282" width="44.88671875" style="1" customWidth="1"/>
    <col min="1283" max="1283" width="20" style="1" customWidth="1"/>
    <col min="1284" max="1284" width="17.5546875" style="1" customWidth="1"/>
    <col min="1285" max="1285" width="18.88671875" style="1" customWidth="1"/>
    <col min="1286" max="1286" width="19" style="1" customWidth="1"/>
    <col min="1287" max="1287" width="21.5546875" style="1" customWidth="1"/>
    <col min="1288" max="1288" width="21.88671875" style="1" customWidth="1"/>
    <col min="1289" max="1536" width="11" style="1"/>
    <col min="1537" max="1537" width="0" style="1" hidden="1" customWidth="1"/>
    <col min="1538" max="1538" width="44.88671875" style="1" customWidth="1"/>
    <col min="1539" max="1539" width="20" style="1" customWidth="1"/>
    <col min="1540" max="1540" width="17.5546875" style="1" customWidth="1"/>
    <col min="1541" max="1541" width="18.88671875" style="1" customWidth="1"/>
    <col min="1542" max="1542" width="19" style="1" customWidth="1"/>
    <col min="1543" max="1543" width="21.5546875" style="1" customWidth="1"/>
    <col min="1544" max="1544" width="21.88671875" style="1" customWidth="1"/>
    <col min="1545" max="1792" width="11" style="1"/>
    <col min="1793" max="1793" width="0" style="1" hidden="1" customWidth="1"/>
    <col min="1794" max="1794" width="44.88671875" style="1" customWidth="1"/>
    <col min="1795" max="1795" width="20" style="1" customWidth="1"/>
    <col min="1796" max="1796" width="17.5546875" style="1" customWidth="1"/>
    <col min="1797" max="1797" width="18.88671875" style="1" customWidth="1"/>
    <col min="1798" max="1798" width="19" style="1" customWidth="1"/>
    <col min="1799" max="1799" width="21.5546875" style="1" customWidth="1"/>
    <col min="1800" max="1800" width="21.88671875" style="1" customWidth="1"/>
    <col min="1801" max="2048" width="11" style="1"/>
    <col min="2049" max="2049" width="0" style="1" hidden="1" customWidth="1"/>
    <col min="2050" max="2050" width="44.88671875" style="1" customWidth="1"/>
    <col min="2051" max="2051" width="20" style="1" customWidth="1"/>
    <col min="2052" max="2052" width="17.5546875" style="1" customWidth="1"/>
    <col min="2053" max="2053" width="18.88671875" style="1" customWidth="1"/>
    <col min="2054" max="2054" width="19" style="1" customWidth="1"/>
    <col min="2055" max="2055" width="21.5546875" style="1" customWidth="1"/>
    <col min="2056" max="2056" width="21.88671875" style="1" customWidth="1"/>
    <col min="2057" max="2304" width="11" style="1"/>
    <col min="2305" max="2305" width="0" style="1" hidden="1" customWidth="1"/>
    <col min="2306" max="2306" width="44.88671875" style="1" customWidth="1"/>
    <col min="2307" max="2307" width="20" style="1" customWidth="1"/>
    <col min="2308" max="2308" width="17.5546875" style="1" customWidth="1"/>
    <col min="2309" max="2309" width="18.88671875" style="1" customWidth="1"/>
    <col min="2310" max="2310" width="19" style="1" customWidth="1"/>
    <col min="2311" max="2311" width="21.5546875" style="1" customWidth="1"/>
    <col min="2312" max="2312" width="21.88671875" style="1" customWidth="1"/>
    <col min="2313" max="2560" width="11" style="1"/>
    <col min="2561" max="2561" width="0" style="1" hidden="1" customWidth="1"/>
    <col min="2562" max="2562" width="44.88671875" style="1" customWidth="1"/>
    <col min="2563" max="2563" width="20" style="1" customWidth="1"/>
    <col min="2564" max="2564" width="17.5546875" style="1" customWidth="1"/>
    <col min="2565" max="2565" width="18.88671875" style="1" customWidth="1"/>
    <col min="2566" max="2566" width="19" style="1" customWidth="1"/>
    <col min="2567" max="2567" width="21.5546875" style="1" customWidth="1"/>
    <col min="2568" max="2568" width="21.88671875" style="1" customWidth="1"/>
    <col min="2569" max="2816" width="11" style="1"/>
    <col min="2817" max="2817" width="0" style="1" hidden="1" customWidth="1"/>
    <col min="2818" max="2818" width="44.88671875" style="1" customWidth="1"/>
    <col min="2819" max="2819" width="20" style="1" customWidth="1"/>
    <col min="2820" max="2820" width="17.5546875" style="1" customWidth="1"/>
    <col min="2821" max="2821" width="18.88671875" style="1" customWidth="1"/>
    <col min="2822" max="2822" width="19" style="1" customWidth="1"/>
    <col min="2823" max="2823" width="21.5546875" style="1" customWidth="1"/>
    <col min="2824" max="2824" width="21.88671875" style="1" customWidth="1"/>
    <col min="2825" max="3072" width="11" style="1"/>
    <col min="3073" max="3073" width="0" style="1" hidden="1" customWidth="1"/>
    <col min="3074" max="3074" width="44.88671875" style="1" customWidth="1"/>
    <col min="3075" max="3075" width="20" style="1" customWidth="1"/>
    <col min="3076" max="3076" width="17.5546875" style="1" customWidth="1"/>
    <col min="3077" max="3077" width="18.88671875" style="1" customWidth="1"/>
    <col min="3078" max="3078" width="19" style="1" customWidth="1"/>
    <col min="3079" max="3079" width="21.5546875" style="1" customWidth="1"/>
    <col min="3080" max="3080" width="21.88671875" style="1" customWidth="1"/>
    <col min="3081" max="3328" width="11" style="1"/>
    <col min="3329" max="3329" width="0" style="1" hidden="1" customWidth="1"/>
    <col min="3330" max="3330" width="44.88671875" style="1" customWidth="1"/>
    <col min="3331" max="3331" width="20" style="1" customWidth="1"/>
    <col min="3332" max="3332" width="17.5546875" style="1" customWidth="1"/>
    <col min="3333" max="3333" width="18.88671875" style="1" customWidth="1"/>
    <col min="3334" max="3334" width="19" style="1" customWidth="1"/>
    <col min="3335" max="3335" width="21.5546875" style="1" customWidth="1"/>
    <col min="3336" max="3336" width="21.88671875" style="1" customWidth="1"/>
    <col min="3337" max="3584" width="11" style="1"/>
    <col min="3585" max="3585" width="0" style="1" hidden="1" customWidth="1"/>
    <col min="3586" max="3586" width="44.88671875" style="1" customWidth="1"/>
    <col min="3587" max="3587" width="20" style="1" customWidth="1"/>
    <col min="3588" max="3588" width="17.5546875" style="1" customWidth="1"/>
    <col min="3589" max="3589" width="18.88671875" style="1" customWidth="1"/>
    <col min="3590" max="3590" width="19" style="1" customWidth="1"/>
    <col min="3591" max="3591" width="21.5546875" style="1" customWidth="1"/>
    <col min="3592" max="3592" width="21.88671875" style="1" customWidth="1"/>
    <col min="3593" max="3840" width="11" style="1"/>
    <col min="3841" max="3841" width="0" style="1" hidden="1" customWidth="1"/>
    <col min="3842" max="3842" width="44.88671875" style="1" customWidth="1"/>
    <col min="3843" max="3843" width="20" style="1" customWidth="1"/>
    <col min="3844" max="3844" width="17.5546875" style="1" customWidth="1"/>
    <col min="3845" max="3845" width="18.88671875" style="1" customWidth="1"/>
    <col min="3846" max="3846" width="19" style="1" customWidth="1"/>
    <col min="3847" max="3847" width="21.5546875" style="1" customWidth="1"/>
    <col min="3848" max="3848" width="21.88671875" style="1" customWidth="1"/>
    <col min="3849" max="4096" width="11" style="1"/>
    <col min="4097" max="4097" width="0" style="1" hidden="1" customWidth="1"/>
    <col min="4098" max="4098" width="44.88671875" style="1" customWidth="1"/>
    <col min="4099" max="4099" width="20" style="1" customWidth="1"/>
    <col min="4100" max="4100" width="17.5546875" style="1" customWidth="1"/>
    <col min="4101" max="4101" width="18.88671875" style="1" customWidth="1"/>
    <col min="4102" max="4102" width="19" style="1" customWidth="1"/>
    <col min="4103" max="4103" width="21.5546875" style="1" customWidth="1"/>
    <col min="4104" max="4104" width="21.88671875" style="1" customWidth="1"/>
    <col min="4105" max="4352" width="11" style="1"/>
    <col min="4353" max="4353" width="0" style="1" hidden="1" customWidth="1"/>
    <col min="4354" max="4354" width="44.88671875" style="1" customWidth="1"/>
    <col min="4355" max="4355" width="20" style="1" customWidth="1"/>
    <col min="4356" max="4356" width="17.5546875" style="1" customWidth="1"/>
    <col min="4357" max="4357" width="18.88671875" style="1" customWidth="1"/>
    <col min="4358" max="4358" width="19" style="1" customWidth="1"/>
    <col min="4359" max="4359" width="21.5546875" style="1" customWidth="1"/>
    <col min="4360" max="4360" width="21.88671875" style="1" customWidth="1"/>
    <col min="4361" max="4608" width="11" style="1"/>
    <col min="4609" max="4609" width="0" style="1" hidden="1" customWidth="1"/>
    <col min="4610" max="4610" width="44.88671875" style="1" customWidth="1"/>
    <col min="4611" max="4611" width="20" style="1" customWidth="1"/>
    <col min="4612" max="4612" width="17.5546875" style="1" customWidth="1"/>
    <col min="4613" max="4613" width="18.88671875" style="1" customWidth="1"/>
    <col min="4614" max="4614" width="19" style="1" customWidth="1"/>
    <col min="4615" max="4615" width="21.5546875" style="1" customWidth="1"/>
    <col min="4616" max="4616" width="21.88671875" style="1" customWidth="1"/>
    <col min="4617" max="4864" width="11" style="1"/>
    <col min="4865" max="4865" width="0" style="1" hidden="1" customWidth="1"/>
    <col min="4866" max="4866" width="44.88671875" style="1" customWidth="1"/>
    <col min="4867" max="4867" width="20" style="1" customWidth="1"/>
    <col min="4868" max="4868" width="17.5546875" style="1" customWidth="1"/>
    <col min="4869" max="4869" width="18.88671875" style="1" customWidth="1"/>
    <col min="4870" max="4870" width="19" style="1" customWidth="1"/>
    <col min="4871" max="4871" width="21.5546875" style="1" customWidth="1"/>
    <col min="4872" max="4872" width="21.88671875" style="1" customWidth="1"/>
    <col min="4873" max="5120" width="11" style="1"/>
    <col min="5121" max="5121" width="0" style="1" hidden="1" customWidth="1"/>
    <col min="5122" max="5122" width="44.88671875" style="1" customWidth="1"/>
    <col min="5123" max="5123" width="20" style="1" customWidth="1"/>
    <col min="5124" max="5124" width="17.5546875" style="1" customWidth="1"/>
    <col min="5125" max="5125" width="18.88671875" style="1" customWidth="1"/>
    <col min="5126" max="5126" width="19" style="1" customWidth="1"/>
    <col min="5127" max="5127" width="21.5546875" style="1" customWidth="1"/>
    <col min="5128" max="5128" width="21.88671875" style="1" customWidth="1"/>
    <col min="5129" max="5376" width="11" style="1"/>
    <col min="5377" max="5377" width="0" style="1" hidden="1" customWidth="1"/>
    <col min="5378" max="5378" width="44.88671875" style="1" customWidth="1"/>
    <col min="5379" max="5379" width="20" style="1" customWidth="1"/>
    <col min="5380" max="5380" width="17.5546875" style="1" customWidth="1"/>
    <col min="5381" max="5381" width="18.88671875" style="1" customWidth="1"/>
    <col min="5382" max="5382" width="19" style="1" customWidth="1"/>
    <col min="5383" max="5383" width="21.5546875" style="1" customWidth="1"/>
    <col min="5384" max="5384" width="21.88671875" style="1" customWidth="1"/>
    <col min="5385" max="5632" width="11" style="1"/>
    <col min="5633" max="5633" width="0" style="1" hidden="1" customWidth="1"/>
    <col min="5634" max="5634" width="44.88671875" style="1" customWidth="1"/>
    <col min="5635" max="5635" width="20" style="1" customWidth="1"/>
    <col min="5636" max="5636" width="17.5546875" style="1" customWidth="1"/>
    <col min="5637" max="5637" width="18.88671875" style="1" customWidth="1"/>
    <col min="5638" max="5638" width="19" style="1" customWidth="1"/>
    <col min="5639" max="5639" width="21.5546875" style="1" customWidth="1"/>
    <col min="5640" max="5640" width="21.88671875" style="1" customWidth="1"/>
    <col min="5641" max="5888" width="11" style="1"/>
    <col min="5889" max="5889" width="0" style="1" hidden="1" customWidth="1"/>
    <col min="5890" max="5890" width="44.88671875" style="1" customWidth="1"/>
    <col min="5891" max="5891" width="20" style="1" customWidth="1"/>
    <col min="5892" max="5892" width="17.5546875" style="1" customWidth="1"/>
    <col min="5893" max="5893" width="18.88671875" style="1" customWidth="1"/>
    <col min="5894" max="5894" width="19" style="1" customWidth="1"/>
    <col min="5895" max="5895" width="21.5546875" style="1" customWidth="1"/>
    <col min="5896" max="5896" width="21.88671875" style="1" customWidth="1"/>
    <col min="5897" max="6144" width="11" style="1"/>
    <col min="6145" max="6145" width="0" style="1" hidden="1" customWidth="1"/>
    <col min="6146" max="6146" width="44.88671875" style="1" customWidth="1"/>
    <col min="6147" max="6147" width="20" style="1" customWidth="1"/>
    <col min="6148" max="6148" width="17.5546875" style="1" customWidth="1"/>
    <col min="6149" max="6149" width="18.88671875" style="1" customWidth="1"/>
    <col min="6150" max="6150" width="19" style="1" customWidth="1"/>
    <col min="6151" max="6151" width="21.5546875" style="1" customWidth="1"/>
    <col min="6152" max="6152" width="21.88671875" style="1" customWidth="1"/>
    <col min="6153" max="6400" width="11" style="1"/>
    <col min="6401" max="6401" width="0" style="1" hidden="1" customWidth="1"/>
    <col min="6402" max="6402" width="44.88671875" style="1" customWidth="1"/>
    <col min="6403" max="6403" width="20" style="1" customWidth="1"/>
    <col min="6404" max="6404" width="17.5546875" style="1" customWidth="1"/>
    <col min="6405" max="6405" width="18.88671875" style="1" customWidth="1"/>
    <col min="6406" max="6406" width="19" style="1" customWidth="1"/>
    <col min="6407" max="6407" width="21.5546875" style="1" customWidth="1"/>
    <col min="6408" max="6408" width="21.88671875" style="1" customWidth="1"/>
    <col min="6409" max="6656" width="11" style="1"/>
    <col min="6657" max="6657" width="0" style="1" hidden="1" customWidth="1"/>
    <col min="6658" max="6658" width="44.88671875" style="1" customWidth="1"/>
    <col min="6659" max="6659" width="20" style="1" customWidth="1"/>
    <col min="6660" max="6660" width="17.5546875" style="1" customWidth="1"/>
    <col min="6661" max="6661" width="18.88671875" style="1" customWidth="1"/>
    <col min="6662" max="6662" width="19" style="1" customWidth="1"/>
    <col min="6663" max="6663" width="21.5546875" style="1" customWidth="1"/>
    <col min="6664" max="6664" width="21.88671875" style="1" customWidth="1"/>
    <col min="6665" max="6912" width="11" style="1"/>
    <col min="6913" max="6913" width="0" style="1" hidden="1" customWidth="1"/>
    <col min="6914" max="6914" width="44.88671875" style="1" customWidth="1"/>
    <col min="6915" max="6915" width="20" style="1" customWidth="1"/>
    <col min="6916" max="6916" width="17.5546875" style="1" customWidth="1"/>
    <col min="6917" max="6917" width="18.88671875" style="1" customWidth="1"/>
    <col min="6918" max="6918" width="19" style="1" customWidth="1"/>
    <col min="6919" max="6919" width="21.5546875" style="1" customWidth="1"/>
    <col min="6920" max="6920" width="21.88671875" style="1" customWidth="1"/>
    <col min="6921" max="7168" width="11" style="1"/>
    <col min="7169" max="7169" width="0" style="1" hidden="1" customWidth="1"/>
    <col min="7170" max="7170" width="44.88671875" style="1" customWidth="1"/>
    <col min="7171" max="7171" width="20" style="1" customWidth="1"/>
    <col min="7172" max="7172" width="17.5546875" style="1" customWidth="1"/>
    <col min="7173" max="7173" width="18.88671875" style="1" customWidth="1"/>
    <col min="7174" max="7174" width="19" style="1" customWidth="1"/>
    <col min="7175" max="7175" width="21.5546875" style="1" customWidth="1"/>
    <col min="7176" max="7176" width="21.88671875" style="1" customWidth="1"/>
    <col min="7177" max="7424" width="11" style="1"/>
    <col min="7425" max="7425" width="0" style="1" hidden="1" customWidth="1"/>
    <col min="7426" max="7426" width="44.88671875" style="1" customWidth="1"/>
    <col min="7427" max="7427" width="20" style="1" customWidth="1"/>
    <col min="7428" max="7428" width="17.5546875" style="1" customWidth="1"/>
    <col min="7429" max="7429" width="18.88671875" style="1" customWidth="1"/>
    <col min="7430" max="7430" width="19" style="1" customWidth="1"/>
    <col min="7431" max="7431" width="21.5546875" style="1" customWidth="1"/>
    <col min="7432" max="7432" width="21.88671875" style="1" customWidth="1"/>
    <col min="7433" max="7680" width="11" style="1"/>
    <col min="7681" max="7681" width="0" style="1" hidden="1" customWidth="1"/>
    <col min="7682" max="7682" width="44.88671875" style="1" customWidth="1"/>
    <col min="7683" max="7683" width="20" style="1" customWidth="1"/>
    <col min="7684" max="7684" width="17.5546875" style="1" customWidth="1"/>
    <col min="7685" max="7685" width="18.88671875" style="1" customWidth="1"/>
    <col min="7686" max="7686" width="19" style="1" customWidth="1"/>
    <col min="7687" max="7687" width="21.5546875" style="1" customWidth="1"/>
    <col min="7688" max="7688" width="21.88671875" style="1" customWidth="1"/>
    <col min="7689" max="7936" width="11" style="1"/>
    <col min="7937" max="7937" width="0" style="1" hidden="1" customWidth="1"/>
    <col min="7938" max="7938" width="44.88671875" style="1" customWidth="1"/>
    <col min="7939" max="7939" width="20" style="1" customWidth="1"/>
    <col min="7940" max="7940" width="17.5546875" style="1" customWidth="1"/>
    <col min="7941" max="7941" width="18.88671875" style="1" customWidth="1"/>
    <col min="7942" max="7942" width="19" style="1" customWidth="1"/>
    <col min="7943" max="7943" width="21.5546875" style="1" customWidth="1"/>
    <col min="7944" max="7944" width="21.88671875" style="1" customWidth="1"/>
    <col min="7945" max="8192" width="11" style="1"/>
    <col min="8193" max="8193" width="0" style="1" hidden="1" customWidth="1"/>
    <col min="8194" max="8194" width="44.88671875" style="1" customWidth="1"/>
    <col min="8195" max="8195" width="20" style="1" customWidth="1"/>
    <col min="8196" max="8196" width="17.5546875" style="1" customWidth="1"/>
    <col min="8197" max="8197" width="18.88671875" style="1" customWidth="1"/>
    <col min="8198" max="8198" width="19" style="1" customWidth="1"/>
    <col min="8199" max="8199" width="21.5546875" style="1" customWidth="1"/>
    <col min="8200" max="8200" width="21.88671875" style="1" customWidth="1"/>
    <col min="8201" max="8448" width="11" style="1"/>
    <col min="8449" max="8449" width="0" style="1" hidden="1" customWidth="1"/>
    <col min="8450" max="8450" width="44.88671875" style="1" customWidth="1"/>
    <col min="8451" max="8451" width="20" style="1" customWidth="1"/>
    <col min="8452" max="8452" width="17.5546875" style="1" customWidth="1"/>
    <col min="8453" max="8453" width="18.88671875" style="1" customWidth="1"/>
    <col min="8454" max="8454" width="19" style="1" customWidth="1"/>
    <col min="8455" max="8455" width="21.5546875" style="1" customWidth="1"/>
    <col min="8456" max="8456" width="21.88671875" style="1" customWidth="1"/>
    <col min="8457" max="8704" width="11" style="1"/>
    <col min="8705" max="8705" width="0" style="1" hidden="1" customWidth="1"/>
    <col min="8706" max="8706" width="44.88671875" style="1" customWidth="1"/>
    <col min="8707" max="8707" width="20" style="1" customWidth="1"/>
    <col min="8708" max="8708" width="17.5546875" style="1" customWidth="1"/>
    <col min="8709" max="8709" width="18.88671875" style="1" customWidth="1"/>
    <col min="8710" max="8710" width="19" style="1" customWidth="1"/>
    <col min="8711" max="8711" width="21.5546875" style="1" customWidth="1"/>
    <col min="8712" max="8712" width="21.88671875" style="1" customWidth="1"/>
    <col min="8713" max="8960" width="11" style="1"/>
    <col min="8961" max="8961" width="0" style="1" hidden="1" customWidth="1"/>
    <col min="8962" max="8962" width="44.88671875" style="1" customWidth="1"/>
    <col min="8963" max="8963" width="20" style="1" customWidth="1"/>
    <col min="8964" max="8964" width="17.5546875" style="1" customWidth="1"/>
    <col min="8965" max="8965" width="18.88671875" style="1" customWidth="1"/>
    <col min="8966" max="8966" width="19" style="1" customWidth="1"/>
    <col min="8967" max="8967" width="21.5546875" style="1" customWidth="1"/>
    <col min="8968" max="8968" width="21.88671875" style="1" customWidth="1"/>
    <col min="8969" max="9216" width="11" style="1"/>
    <col min="9217" max="9217" width="0" style="1" hidden="1" customWidth="1"/>
    <col min="9218" max="9218" width="44.88671875" style="1" customWidth="1"/>
    <col min="9219" max="9219" width="20" style="1" customWidth="1"/>
    <col min="9220" max="9220" width="17.5546875" style="1" customWidth="1"/>
    <col min="9221" max="9221" width="18.88671875" style="1" customWidth="1"/>
    <col min="9222" max="9222" width="19" style="1" customWidth="1"/>
    <col min="9223" max="9223" width="21.5546875" style="1" customWidth="1"/>
    <col min="9224" max="9224" width="21.88671875" style="1" customWidth="1"/>
    <col min="9225" max="9472" width="11" style="1"/>
    <col min="9473" max="9473" width="0" style="1" hidden="1" customWidth="1"/>
    <col min="9474" max="9474" width="44.88671875" style="1" customWidth="1"/>
    <col min="9475" max="9475" width="20" style="1" customWidth="1"/>
    <col min="9476" max="9476" width="17.5546875" style="1" customWidth="1"/>
    <col min="9477" max="9477" width="18.88671875" style="1" customWidth="1"/>
    <col min="9478" max="9478" width="19" style="1" customWidth="1"/>
    <col min="9479" max="9479" width="21.5546875" style="1" customWidth="1"/>
    <col min="9480" max="9480" width="21.88671875" style="1" customWidth="1"/>
    <col min="9481" max="9728" width="11" style="1"/>
    <col min="9729" max="9729" width="0" style="1" hidden="1" customWidth="1"/>
    <col min="9730" max="9730" width="44.88671875" style="1" customWidth="1"/>
    <col min="9731" max="9731" width="20" style="1" customWidth="1"/>
    <col min="9732" max="9732" width="17.5546875" style="1" customWidth="1"/>
    <col min="9733" max="9733" width="18.88671875" style="1" customWidth="1"/>
    <col min="9734" max="9734" width="19" style="1" customWidth="1"/>
    <col min="9735" max="9735" width="21.5546875" style="1" customWidth="1"/>
    <col min="9736" max="9736" width="21.88671875" style="1" customWidth="1"/>
    <col min="9737" max="9984" width="11" style="1"/>
    <col min="9985" max="9985" width="0" style="1" hidden="1" customWidth="1"/>
    <col min="9986" max="9986" width="44.88671875" style="1" customWidth="1"/>
    <col min="9987" max="9987" width="20" style="1" customWidth="1"/>
    <col min="9988" max="9988" width="17.5546875" style="1" customWidth="1"/>
    <col min="9989" max="9989" width="18.88671875" style="1" customWidth="1"/>
    <col min="9990" max="9990" width="19" style="1" customWidth="1"/>
    <col min="9991" max="9991" width="21.5546875" style="1" customWidth="1"/>
    <col min="9992" max="9992" width="21.88671875" style="1" customWidth="1"/>
    <col min="9993" max="10240" width="11" style="1"/>
    <col min="10241" max="10241" width="0" style="1" hidden="1" customWidth="1"/>
    <col min="10242" max="10242" width="44.88671875" style="1" customWidth="1"/>
    <col min="10243" max="10243" width="20" style="1" customWidth="1"/>
    <col min="10244" max="10244" width="17.5546875" style="1" customWidth="1"/>
    <col min="10245" max="10245" width="18.88671875" style="1" customWidth="1"/>
    <col min="10246" max="10246" width="19" style="1" customWidth="1"/>
    <col min="10247" max="10247" width="21.5546875" style="1" customWidth="1"/>
    <col min="10248" max="10248" width="21.88671875" style="1" customWidth="1"/>
    <col min="10249" max="10496" width="11" style="1"/>
    <col min="10497" max="10497" width="0" style="1" hidden="1" customWidth="1"/>
    <col min="10498" max="10498" width="44.88671875" style="1" customWidth="1"/>
    <col min="10499" max="10499" width="20" style="1" customWidth="1"/>
    <col min="10500" max="10500" width="17.5546875" style="1" customWidth="1"/>
    <col min="10501" max="10501" width="18.88671875" style="1" customWidth="1"/>
    <col min="10502" max="10502" width="19" style="1" customWidth="1"/>
    <col min="10503" max="10503" width="21.5546875" style="1" customWidth="1"/>
    <col min="10504" max="10504" width="21.88671875" style="1" customWidth="1"/>
    <col min="10505" max="10752" width="11" style="1"/>
    <col min="10753" max="10753" width="0" style="1" hidden="1" customWidth="1"/>
    <col min="10754" max="10754" width="44.88671875" style="1" customWidth="1"/>
    <col min="10755" max="10755" width="20" style="1" customWidth="1"/>
    <col min="10756" max="10756" width="17.5546875" style="1" customWidth="1"/>
    <col min="10757" max="10757" width="18.88671875" style="1" customWidth="1"/>
    <col min="10758" max="10758" width="19" style="1" customWidth="1"/>
    <col min="10759" max="10759" width="21.5546875" style="1" customWidth="1"/>
    <col min="10760" max="10760" width="21.88671875" style="1" customWidth="1"/>
    <col min="10761" max="11008" width="11" style="1"/>
    <col min="11009" max="11009" width="0" style="1" hidden="1" customWidth="1"/>
    <col min="11010" max="11010" width="44.88671875" style="1" customWidth="1"/>
    <col min="11011" max="11011" width="20" style="1" customWidth="1"/>
    <col min="11012" max="11012" width="17.5546875" style="1" customWidth="1"/>
    <col min="11013" max="11013" width="18.88671875" style="1" customWidth="1"/>
    <col min="11014" max="11014" width="19" style="1" customWidth="1"/>
    <col min="11015" max="11015" width="21.5546875" style="1" customWidth="1"/>
    <col min="11016" max="11016" width="21.88671875" style="1" customWidth="1"/>
    <col min="11017" max="11264" width="11" style="1"/>
    <col min="11265" max="11265" width="0" style="1" hidden="1" customWidth="1"/>
    <col min="11266" max="11266" width="44.88671875" style="1" customWidth="1"/>
    <col min="11267" max="11267" width="20" style="1" customWidth="1"/>
    <col min="11268" max="11268" width="17.5546875" style="1" customWidth="1"/>
    <col min="11269" max="11269" width="18.88671875" style="1" customWidth="1"/>
    <col min="11270" max="11270" width="19" style="1" customWidth="1"/>
    <col min="11271" max="11271" width="21.5546875" style="1" customWidth="1"/>
    <col min="11272" max="11272" width="21.88671875" style="1" customWidth="1"/>
    <col min="11273" max="11520" width="11" style="1"/>
    <col min="11521" max="11521" width="0" style="1" hidden="1" customWidth="1"/>
    <col min="11522" max="11522" width="44.88671875" style="1" customWidth="1"/>
    <col min="11523" max="11523" width="20" style="1" customWidth="1"/>
    <col min="11524" max="11524" width="17.5546875" style="1" customWidth="1"/>
    <col min="11525" max="11525" width="18.88671875" style="1" customWidth="1"/>
    <col min="11526" max="11526" width="19" style="1" customWidth="1"/>
    <col min="11527" max="11527" width="21.5546875" style="1" customWidth="1"/>
    <col min="11528" max="11528" width="21.88671875" style="1" customWidth="1"/>
    <col min="11529" max="11776" width="11" style="1"/>
    <col min="11777" max="11777" width="0" style="1" hidden="1" customWidth="1"/>
    <col min="11778" max="11778" width="44.88671875" style="1" customWidth="1"/>
    <col min="11779" max="11779" width="20" style="1" customWidth="1"/>
    <col min="11780" max="11780" width="17.5546875" style="1" customWidth="1"/>
    <col min="11781" max="11781" width="18.88671875" style="1" customWidth="1"/>
    <col min="11782" max="11782" width="19" style="1" customWidth="1"/>
    <col min="11783" max="11783" width="21.5546875" style="1" customWidth="1"/>
    <col min="11784" max="11784" width="21.88671875" style="1" customWidth="1"/>
    <col min="11785" max="12032" width="11" style="1"/>
    <col min="12033" max="12033" width="0" style="1" hidden="1" customWidth="1"/>
    <col min="12034" max="12034" width="44.88671875" style="1" customWidth="1"/>
    <col min="12035" max="12035" width="20" style="1" customWidth="1"/>
    <col min="12036" max="12036" width="17.5546875" style="1" customWidth="1"/>
    <col min="12037" max="12037" width="18.88671875" style="1" customWidth="1"/>
    <col min="12038" max="12038" width="19" style="1" customWidth="1"/>
    <col min="12039" max="12039" width="21.5546875" style="1" customWidth="1"/>
    <col min="12040" max="12040" width="21.88671875" style="1" customWidth="1"/>
    <col min="12041" max="12288" width="11" style="1"/>
    <col min="12289" max="12289" width="0" style="1" hidden="1" customWidth="1"/>
    <col min="12290" max="12290" width="44.88671875" style="1" customWidth="1"/>
    <col min="12291" max="12291" width="20" style="1" customWidth="1"/>
    <col min="12292" max="12292" width="17.5546875" style="1" customWidth="1"/>
    <col min="12293" max="12293" width="18.88671875" style="1" customWidth="1"/>
    <col min="12294" max="12294" width="19" style="1" customWidth="1"/>
    <col min="12295" max="12295" width="21.5546875" style="1" customWidth="1"/>
    <col min="12296" max="12296" width="21.88671875" style="1" customWidth="1"/>
    <col min="12297" max="12544" width="11" style="1"/>
    <col min="12545" max="12545" width="0" style="1" hidden="1" customWidth="1"/>
    <col min="12546" max="12546" width="44.88671875" style="1" customWidth="1"/>
    <col min="12547" max="12547" width="20" style="1" customWidth="1"/>
    <col min="12548" max="12548" width="17.5546875" style="1" customWidth="1"/>
    <col min="12549" max="12549" width="18.88671875" style="1" customWidth="1"/>
    <col min="12550" max="12550" width="19" style="1" customWidth="1"/>
    <col min="12551" max="12551" width="21.5546875" style="1" customWidth="1"/>
    <col min="12552" max="12552" width="21.88671875" style="1" customWidth="1"/>
    <col min="12553" max="12800" width="11" style="1"/>
    <col min="12801" max="12801" width="0" style="1" hidden="1" customWidth="1"/>
    <col min="12802" max="12802" width="44.88671875" style="1" customWidth="1"/>
    <col min="12803" max="12803" width="20" style="1" customWidth="1"/>
    <col min="12804" max="12804" width="17.5546875" style="1" customWidth="1"/>
    <col min="12805" max="12805" width="18.88671875" style="1" customWidth="1"/>
    <col min="12806" max="12806" width="19" style="1" customWidth="1"/>
    <col min="12807" max="12807" width="21.5546875" style="1" customWidth="1"/>
    <col min="12808" max="12808" width="21.88671875" style="1" customWidth="1"/>
    <col min="12809" max="13056" width="11" style="1"/>
    <col min="13057" max="13057" width="0" style="1" hidden="1" customWidth="1"/>
    <col min="13058" max="13058" width="44.88671875" style="1" customWidth="1"/>
    <col min="13059" max="13059" width="20" style="1" customWidth="1"/>
    <col min="13060" max="13060" width="17.5546875" style="1" customWidth="1"/>
    <col min="13061" max="13061" width="18.88671875" style="1" customWidth="1"/>
    <col min="13062" max="13062" width="19" style="1" customWidth="1"/>
    <col min="13063" max="13063" width="21.5546875" style="1" customWidth="1"/>
    <col min="13064" max="13064" width="21.88671875" style="1" customWidth="1"/>
    <col min="13065" max="13312" width="11" style="1"/>
    <col min="13313" max="13313" width="0" style="1" hidden="1" customWidth="1"/>
    <col min="13314" max="13314" width="44.88671875" style="1" customWidth="1"/>
    <col min="13315" max="13315" width="20" style="1" customWidth="1"/>
    <col min="13316" max="13316" width="17.5546875" style="1" customWidth="1"/>
    <col min="13317" max="13317" width="18.88671875" style="1" customWidth="1"/>
    <col min="13318" max="13318" width="19" style="1" customWidth="1"/>
    <col min="13319" max="13319" width="21.5546875" style="1" customWidth="1"/>
    <col min="13320" max="13320" width="21.88671875" style="1" customWidth="1"/>
    <col min="13321" max="13568" width="11" style="1"/>
    <col min="13569" max="13569" width="0" style="1" hidden="1" customWidth="1"/>
    <col min="13570" max="13570" width="44.88671875" style="1" customWidth="1"/>
    <col min="13571" max="13571" width="20" style="1" customWidth="1"/>
    <col min="13572" max="13572" width="17.5546875" style="1" customWidth="1"/>
    <col min="13573" max="13573" width="18.88671875" style="1" customWidth="1"/>
    <col min="13574" max="13574" width="19" style="1" customWidth="1"/>
    <col min="13575" max="13575" width="21.5546875" style="1" customWidth="1"/>
    <col min="13576" max="13576" width="21.88671875" style="1" customWidth="1"/>
    <col min="13577" max="13824" width="11" style="1"/>
    <col min="13825" max="13825" width="0" style="1" hidden="1" customWidth="1"/>
    <col min="13826" max="13826" width="44.88671875" style="1" customWidth="1"/>
    <col min="13827" max="13827" width="20" style="1" customWidth="1"/>
    <col min="13828" max="13828" width="17.5546875" style="1" customWidth="1"/>
    <col min="13829" max="13829" width="18.88671875" style="1" customWidth="1"/>
    <col min="13830" max="13830" width="19" style="1" customWidth="1"/>
    <col min="13831" max="13831" width="21.5546875" style="1" customWidth="1"/>
    <col min="13832" max="13832" width="21.88671875" style="1" customWidth="1"/>
    <col min="13833" max="14080" width="11" style="1"/>
    <col min="14081" max="14081" width="0" style="1" hidden="1" customWidth="1"/>
    <col min="14082" max="14082" width="44.88671875" style="1" customWidth="1"/>
    <col min="14083" max="14083" width="20" style="1" customWidth="1"/>
    <col min="14084" max="14084" width="17.5546875" style="1" customWidth="1"/>
    <col min="14085" max="14085" width="18.88671875" style="1" customWidth="1"/>
    <col min="14086" max="14086" width="19" style="1" customWidth="1"/>
    <col min="14087" max="14087" width="21.5546875" style="1" customWidth="1"/>
    <col min="14088" max="14088" width="21.88671875" style="1" customWidth="1"/>
    <col min="14089" max="14336" width="11" style="1"/>
    <col min="14337" max="14337" width="0" style="1" hidden="1" customWidth="1"/>
    <col min="14338" max="14338" width="44.88671875" style="1" customWidth="1"/>
    <col min="14339" max="14339" width="20" style="1" customWidth="1"/>
    <col min="14340" max="14340" width="17.5546875" style="1" customWidth="1"/>
    <col min="14341" max="14341" width="18.88671875" style="1" customWidth="1"/>
    <col min="14342" max="14342" width="19" style="1" customWidth="1"/>
    <col min="14343" max="14343" width="21.5546875" style="1" customWidth="1"/>
    <col min="14344" max="14344" width="21.88671875" style="1" customWidth="1"/>
    <col min="14345" max="14592" width="11" style="1"/>
    <col min="14593" max="14593" width="0" style="1" hidden="1" customWidth="1"/>
    <col min="14594" max="14594" width="44.88671875" style="1" customWidth="1"/>
    <col min="14595" max="14595" width="20" style="1" customWidth="1"/>
    <col min="14596" max="14596" width="17.5546875" style="1" customWidth="1"/>
    <col min="14597" max="14597" width="18.88671875" style="1" customWidth="1"/>
    <col min="14598" max="14598" width="19" style="1" customWidth="1"/>
    <col min="14599" max="14599" width="21.5546875" style="1" customWidth="1"/>
    <col min="14600" max="14600" width="21.88671875" style="1" customWidth="1"/>
    <col min="14601" max="14848" width="11" style="1"/>
    <col min="14849" max="14849" width="0" style="1" hidden="1" customWidth="1"/>
    <col min="14850" max="14850" width="44.88671875" style="1" customWidth="1"/>
    <col min="14851" max="14851" width="20" style="1" customWidth="1"/>
    <col min="14852" max="14852" width="17.5546875" style="1" customWidth="1"/>
    <col min="14853" max="14853" width="18.88671875" style="1" customWidth="1"/>
    <col min="14854" max="14854" width="19" style="1" customWidth="1"/>
    <col min="14855" max="14855" width="21.5546875" style="1" customWidth="1"/>
    <col min="14856" max="14856" width="21.88671875" style="1" customWidth="1"/>
    <col min="14857" max="15104" width="11" style="1"/>
    <col min="15105" max="15105" width="0" style="1" hidden="1" customWidth="1"/>
    <col min="15106" max="15106" width="44.88671875" style="1" customWidth="1"/>
    <col min="15107" max="15107" width="20" style="1" customWidth="1"/>
    <col min="15108" max="15108" width="17.5546875" style="1" customWidth="1"/>
    <col min="15109" max="15109" width="18.88671875" style="1" customWidth="1"/>
    <col min="15110" max="15110" width="19" style="1" customWidth="1"/>
    <col min="15111" max="15111" width="21.5546875" style="1" customWidth="1"/>
    <col min="15112" max="15112" width="21.88671875" style="1" customWidth="1"/>
    <col min="15113" max="15360" width="11" style="1"/>
    <col min="15361" max="15361" width="0" style="1" hidden="1" customWidth="1"/>
    <col min="15362" max="15362" width="44.88671875" style="1" customWidth="1"/>
    <col min="15363" max="15363" width="20" style="1" customWidth="1"/>
    <col min="15364" max="15364" width="17.5546875" style="1" customWidth="1"/>
    <col min="15365" max="15365" width="18.88671875" style="1" customWidth="1"/>
    <col min="15366" max="15366" width="19" style="1" customWidth="1"/>
    <col min="15367" max="15367" width="21.5546875" style="1" customWidth="1"/>
    <col min="15368" max="15368" width="21.88671875" style="1" customWidth="1"/>
    <col min="15369" max="15616" width="11" style="1"/>
    <col min="15617" max="15617" width="0" style="1" hidden="1" customWidth="1"/>
    <col min="15618" max="15618" width="44.88671875" style="1" customWidth="1"/>
    <col min="15619" max="15619" width="20" style="1" customWidth="1"/>
    <col min="15620" max="15620" width="17.5546875" style="1" customWidth="1"/>
    <col min="15621" max="15621" width="18.88671875" style="1" customWidth="1"/>
    <col min="15622" max="15622" width="19" style="1" customWidth="1"/>
    <col min="15623" max="15623" width="21.5546875" style="1" customWidth="1"/>
    <col min="15624" max="15624" width="21.88671875" style="1" customWidth="1"/>
    <col min="15625" max="15872" width="11" style="1"/>
    <col min="15873" max="15873" width="0" style="1" hidden="1" customWidth="1"/>
    <col min="15874" max="15874" width="44.88671875" style="1" customWidth="1"/>
    <col min="15875" max="15875" width="20" style="1" customWidth="1"/>
    <col min="15876" max="15876" width="17.5546875" style="1" customWidth="1"/>
    <col min="15877" max="15877" width="18.88671875" style="1" customWidth="1"/>
    <col min="15878" max="15878" width="19" style="1" customWidth="1"/>
    <col min="15879" max="15879" width="21.5546875" style="1" customWidth="1"/>
    <col min="15880" max="15880" width="21.88671875" style="1" customWidth="1"/>
    <col min="15881" max="16128" width="11" style="1"/>
    <col min="16129" max="16129" width="0" style="1" hidden="1" customWidth="1"/>
    <col min="16130" max="16130" width="44.88671875" style="1" customWidth="1"/>
    <col min="16131" max="16131" width="20" style="1" customWidth="1"/>
    <col min="16132" max="16132" width="17.5546875" style="1" customWidth="1"/>
    <col min="16133" max="16133" width="18.88671875" style="1" customWidth="1"/>
    <col min="16134" max="16134" width="19" style="1" customWidth="1"/>
    <col min="16135" max="16135" width="21.5546875" style="1" customWidth="1"/>
    <col min="16136" max="16136" width="21.88671875" style="1" customWidth="1"/>
    <col min="16137" max="16384" width="11" style="1"/>
  </cols>
  <sheetData>
    <row r="1" spans="2:8" ht="15.05" thickBot="1" x14ac:dyDescent="0.35"/>
    <row r="2" spans="2:8" ht="17.7" x14ac:dyDescent="0.3">
      <c r="B2" s="339" t="s">
        <v>0</v>
      </c>
      <c r="C2" s="340"/>
      <c r="D2" s="340"/>
      <c r="E2" s="340"/>
      <c r="F2" s="340"/>
      <c r="G2" s="340"/>
      <c r="H2" s="384"/>
    </row>
    <row r="3" spans="2:8" ht="17.7" x14ac:dyDescent="0.3">
      <c r="B3" s="394" t="s">
        <v>308</v>
      </c>
      <c r="C3" s="395"/>
      <c r="D3" s="395"/>
      <c r="E3" s="395"/>
      <c r="F3" s="395"/>
      <c r="G3" s="395"/>
      <c r="H3" s="396"/>
    </row>
    <row r="4" spans="2:8" ht="17.7" x14ac:dyDescent="0.3">
      <c r="B4" s="394" t="s">
        <v>447</v>
      </c>
      <c r="C4" s="395"/>
      <c r="D4" s="395"/>
      <c r="E4" s="395"/>
      <c r="F4" s="395"/>
      <c r="G4" s="395"/>
      <c r="H4" s="396"/>
    </row>
    <row r="5" spans="2:8" ht="17.7" x14ac:dyDescent="0.3">
      <c r="B5" s="394" t="s">
        <v>467</v>
      </c>
      <c r="C5" s="395"/>
      <c r="D5" s="395"/>
      <c r="E5" s="395"/>
      <c r="F5" s="395"/>
      <c r="G5" s="395"/>
      <c r="H5" s="396"/>
    </row>
    <row r="6" spans="2:8" ht="18.350000000000001" thickBot="1" x14ac:dyDescent="0.35">
      <c r="B6" s="397" t="s">
        <v>2</v>
      </c>
      <c r="C6" s="398"/>
      <c r="D6" s="398"/>
      <c r="E6" s="398"/>
      <c r="F6" s="398"/>
      <c r="G6" s="398"/>
      <c r="H6" s="399"/>
    </row>
    <row r="7" spans="2:8" ht="18.350000000000001" thickBot="1" x14ac:dyDescent="0.35">
      <c r="B7" s="370" t="s">
        <v>3</v>
      </c>
      <c r="C7" s="353" t="s">
        <v>310</v>
      </c>
      <c r="D7" s="354"/>
      <c r="E7" s="354"/>
      <c r="F7" s="354"/>
      <c r="G7" s="355"/>
      <c r="H7" s="368" t="s">
        <v>311</v>
      </c>
    </row>
    <row r="8" spans="2:8" ht="36" thickBot="1" x14ac:dyDescent="0.35">
      <c r="B8" s="371"/>
      <c r="C8" s="61" t="s">
        <v>201</v>
      </c>
      <c r="D8" s="61" t="s">
        <v>312</v>
      </c>
      <c r="E8" s="61" t="s">
        <v>313</v>
      </c>
      <c r="F8" s="61" t="s">
        <v>448</v>
      </c>
      <c r="G8" s="61" t="s">
        <v>218</v>
      </c>
      <c r="H8" s="369"/>
    </row>
    <row r="9" spans="2:8" ht="35.35" x14ac:dyDescent="0.3">
      <c r="B9" s="117" t="s">
        <v>449</v>
      </c>
      <c r="C9" s="139">
        <f>C10+C11+C12+C15+C16+C19</f>
        <v>8228118</v>
      </c>
      <c r="D9" s="139">
        <f>D10+D11+D12+D15+D16+D19</f>
        <v>33967.669999999984</v>
      </c>
      <c r="E9" s="139">
        <f>E10+E11+E12+E15+E16+E19</f>
        <v>8262085.6699999999</v>
      </c>
      <c r="F9" s="139">
        <f>F10+F11+F12+F15+F16+F19</f>
        <v>8238458.0899999999</v>
      </c>
      <c r="G9" s="139">
        <f>G10+G11+G12+G15+G16+G19</f>
        <v>8238458.0899999999</v>
      </c>
      <c r="H9" s="140">
        <f>E9-F9</f>
        <v>23627.580000000075</v>
      </c>
    </row>
    <row r="10" spans="2:8" ht="35.35" x14ac:dyDescent="0.3">
      <c r="B10" s="115" t="s">
        <v>450</v>
      </c>
      <c r="C10" s="141">
        <v>8228118</v>
      </c>
      <c r="D10" s="142">
        <v>33967.669999999984</v>
      </c>
      <c r="E10" s="142">
        <f>C10+D10</f>
        <v>8262085.6699999999</v>
      </c>
      <c r="F10" s="142">
        <v>8238458.0899999999</v>
      </c>
      <c r="G10" s="142">
        <v>8238458.0899999999</v>
      </c>
      <c r="H10" s="142">
        <f t="shared" ref="H10:H31" si="0">E10-F10</f>
        <v>23627.580000000075</v>
      </c>
    </row>
    <row r="11" spans="2:8" ht="17.7" x14ac:dyDescent="0.3">
      <c r="B11" s="115" t="s">
        <v>451</v>
      </c>
      <c r="C11" s="139">
        <v>0</v>
      </c>
      <c r="D11" s="140">
        <v>0</v>
      </c>
      <c r="E11" s="140">
        <f>C11+D11</f>
        <v>0</v>
      </c>
      <c r="F11" s="140">
        <v>0</v>
      </c>
      <c r="G11" s="140">
        <v>0</v>
      </c>
      <c r="H11" s="140">
        <f t="shared" si="0"/>
        <v>0</v>
      </c>
    </row>
    <row r="12" spans="2:8" ht="17.7" x14ac:dyDescent="0.3">
      <c r="B12" s="115" t="s">
        <v>452</v>
      </c>
      <c r="C12" s="139">
        <f>SUM(C13:C14)</f>
        <v>0</v>
      </c>
      <c r="D12" s="139">
        <f>SUM(D13:D14)</f>
        <v>0</v>
      </c>
      <c r="E12" s="139">
        <f>SUM(E13:E14)</f>
        <v>0</v>
      </c>
      <c r="F12" s="139">
        <f>SUM(F13:F14)</f>
        <v>0</v>
      </c>
      <c r="G12" s="139">
        <f>SUM(G13:G14)</f>
        <v>0</v>
      </c>
      <c r="H12" s="140">
        <f t="shared" si="0"/>
        <v>0</v>
      </c>
    </row>
    <row r="13" spans="2:8" ht="17.7" x14ac:dyDescent="0.3">
      <c r="B13" s="143" t="s">
        <v>453</v>
      </c>
      <c r="C13" s="141">
        <v>0</v>
      </c>
      <c r="D13" s="142">
        <v>0</v>
      </c>
      <c r="E13" s="142">
        <f>C13+D13</f>
        <v>0</v>
      </c>
      <c r="F13" s="141">
        <v>0</v>
      </c>
      <c r="G13" s="142">
        <v>0</v>
      </c>
      <c r="H13" s="142">
        <f t="shared" si="0"/>
        <v>0</v>
      </c>
    </row>
    <row r="14" spans="2:8" ht="35.35" x14ac:dyDescent="0.3">
      <c r="B14" s="143" t="s">
        <v>454</v>
      </c>
      <c r="C14" s="141">
        <v>0</v>
      </c>
      <c r="D14" s="142">
        <v>0</v>
      </c>
      <c r="E14" s="142">
        <f>C14+D14</f>
        <v>0</v>
      </c>
      <c r="F14" s="141">
        <v>0</v>
      </c>
      <c r="G14" s="142">
        <v>0</v>
      </c>
      <c r="H14" s="142">
        <f t="shared" si="0"/>
        <v>0</v>
      </c>
    </row>
    <row r="15" spans="2:8" ht="17.7" x14ac:dyDescent="0.3">
      <c r="B15" s="115" t="s">
        <v>455</v>
      </c>
      <c r="C15" s="139">
        <v>0</v>
      </c>
      <c r="D15" s="140">
        <v>0</v>
      </c>
      <c r="E15" s="140">
        <v>0</v>
      </c>
      <c r="F15" s="140">
        <v>0</v>
      </c>
      <c r="G15" s="140">
        <v>0</v>
      </c>
      <c r="H15" s="140">
        <v>0</v>
      </c>
    </row>
    <row r="16" spans="2:8" ht="53.05" x14ac:dyDescent="0.3">
      <c r="B16" s="115" t="s">
        <v>456</v>
      </c>
      <c r="C16" s="139">
        <f>C17+C18</f>
        <v>0</v>
      </c>
      <c r="D16" s="139">
        <f>D17+D18</f>
        <v>0</v>
      </c>
      <c r="E16" s="139">
        <f>E17+E18</f>
        <v>0</v>
      </c>
      <c r="F16" s="139">
        <f>F17+F18</f>
        <v>0</v>
      </c>
      <c r="G16" s="139">
        <f>G17+G18</f>
        <v>0</v>
      </c>
      <c r="H16" s="140">
        <f t="shared" si="0"/>
        <v>0</v>
      </c>
    </row>
    <row r="17" spans="2:8" ht="17.7" x14ac:dyDescent="0.3">
      <c r="B17" s="143" t="s">
        <v>457</v>
      </c>
      <c r="C17" s="141">
        <v>0</v>
      </c>
      <c r="D17" s="142">
        <v>0</v>
      </c>
      <c r="E17" s="142">
        <f>C17+D17</f>
        <v>0</v>
      </c>
      <c r="F17" s="142">
        <v>0</v>
      </c>
      <c r="G17" s="142">
        <v>0</v>
      </c>
      <c r="H17" s="142">
        <f t="shared" si="0"/>
        <v>0</v>
      </c>
    </row>
    <row r="18" spans="2:8" ht="17.7" x14ac:dyDescent="0.3">
      <c r="B18" s="143" t="s">
        <v>458</v>
      </c>
      <c r="C18" s="141">
        <v>0</v>
      </c>
      <c r="D18" s="142">
        <v>0</v>
      </c>
      <c r="E18" s="142">
        <f>C18+D18</f>
        <v>0</v>
      </c>
      <c r="F18" s="142">
        <v>0</v>
      </c>
      <c r="G18" s="142">
        <v>0</v>
      </c>
      <c r="H18" s="142">
        <f t="shared" si="0"/>
        <v>0</v>
      </c>
    </row>
    <row r="19" spans="2:8" ht="17.7" x14ac:dyDescent="0.3">
      <c r="B19" s="115" t="s">
        <v>459</v>
      </c>
      <c r="C19" s="141">
        <v>0</v>
      </c>
      <c r="D19" s="142">
        <v>0</v>
      </c>
      <c r="E19" s="142">
        <f>C19+D19</f>
        <v>0</v>
      </c>
      <c r="F19" s="142">
        <v>0</v>
      </c>
      <c r="G19" s="142">
        <v>0</v>
      </c>
      <c r="H19" s="142">
        <f t="shared" si="0"/>
        <v>0</v>
      </c>
    </row>
    <row r="20" spans="2:8" s="144" customFormat="1" ht="17.7" x14ac:dyDescent="0.3">
      <c r="B20" s="145"/>
      <c r="C20" s="146"/>
      <c r="D20" s="147"/>
      <c r="E20" s="147"/>
      <c r="F20" s="147"/>
      <c r="G20" s="147"/>
      <c r="H20" s="148"/>
    </row>
    <row r="21" spans="2:8" ht="17.7" x14ac:dyDescent="0.3">
      <c r="B21" s="117" t="s">
        <v>460</v>
      </c>
      <c r="C21" s="139">
        <f>C22+C23+C24+C27+C28+C31</f>
        <v>40701966</v>
      </c>
      <c r="D21" s="139">
        <f>D22+D23+D24+D27+D28+D31</f>
        <v>1248908.3399999999</v>
      </c>
      <c r="E21" s="139">
        <f>E22+E23+E24+E27+E28+E31</f>
        <v>41950874.340000004</v>
      </c>
      <c r="F21" s="139">
        <f>F22+F23+F24+F27+F28+F31</f>
        <v>41937804.859999999</v>
      </c>
      <c r="G21" s="139">
        <f>G22+G23+G24+G27+G28+G31</f>
        <v>41440571.700000003</v>
      </c>
      <c r="H21" s="140">
        <f t="shared" si="0"/>
        <v>13069.480000004172</v>
      </c>
    </row>
    <row r="22" spans="2:8" ht="35.35" x14ac:dyDescent="0.3">
      <c r="B22" s="115" t="s">
        <v>450</v>
      </c>
      <c r="C22" s="141">
        <v>40701966</v>
      </c>
      <c r="D22" s="142">
        <v>1248908.3399999999</v>
      </c>
      <c r="E22" s="142">
        <f>C22+D22</f>
        <v>41950874.340000004</v>
      </c>
      <c r="F22" s="142">
        <v>41937804.859999999</v>
      </c>
      <c r="G22" s="142">
        <v>41440571.700000003</v>
      </c>
      <c r="H22" s="142">
        <f t="shared" si="0"/>
        <v>13069.480000004172</v>
      </c>
    </row>
    <row r="23" spans="2:8" ht="17.7" x14ac:dyDescent="0.3">
      <c r="B23" s="115" t="s">
        <v>451</v>
      </c>
      <c r="C23" s="139">
        <v>0</v>
      </c>
      <c r="D23" s="140">
        <v>0</v>
      </c>
      <c r="E23" s="140">
        <f>C23+D23</f>
        <v>0</v>
      </c>
      <c r="F23" s="140">
        <v>0</v>
      </c>
      <c r="G23" s="140">
        <v>0</v>
      </c>
      <c r="H23" s="140">
        <f t="shared" si="0"/>
        <v>0</v>
      </c>
    </row>
    <row r="24" spans="2:8" ht="17.7" x14ac:dyDescent="0.3">
      <c r="B24" s="115" t="s">
        <v>452</v>
      </c>
      <c r="C24" s="139">
        <f>SUM(C25:C26)</f>
        <v>0</v>
      </c>
      <c r="D24" s="139">
        <f>SUM(D25:D26)</f>
        <v>0</v>
      </c>
      <c r="E24" s="139">
        <f>SUM(E25:E26)</f>
        <v>0</v>
      </c>
      <c r="F24" s="139">
        <f>SUM(F25:F26)</f>
        <v>0</v>
      </c>
      <c r="G24" s="139">
        <f>SUM(G25:G26)</f>
        <v>0</v>
      </c>
      <c r="H24" s="140">
        <f t="shared" si="0"/>
        <v>0</v>
      </c>
    </row>
    <row r="25" spans="2:8" ht="17.7" x14ac:dyDescent="0.3">
      <c r="B25" s="143" t="s">
        <v>453</v>
      </c>
      <c r="C25" s="141">
        <v>0</v>
      </c>
      <c r="D25" s="142">
        <v>0</v>
      </c>
      <c r="E25" s="142">
        <f>C25+D25</f>
        <v>0</v>
      </c>
      <c r="F25" s="141">
        <v>0</v>
      </c>
      <c r="G25" s="142">
        <v>0</v>
      </c>
      <c r="H25" s="142">
        <f t="shared" si="0"/>
        <v>0</v>
      </c>
    </row>
    <row r="26" spans="2:8" ht="35.35" x14ac:dyDescent="0.3">
      <c r="B26" s="143" t="s">
        <v>454</v>
      </c>
      <c r="C26" s="141">
        <v>0</v>
      </c>
      <c r="D26" s="142">
        <v>0</v>
      </c>
      <c r="E26" s="142">
        <f>C26+D26</f>
        <v>0</v>
      </c>
      <c r="F26" s="141">
        <v>0</v>
      </c>
      <c r="G26" s="142">
        <v>0</v>
      </c>
      <c r="H26" s="142">
        <f t="shared" si="0"/>
        <v>0</v>
      </c>
    </row>
    <row r="27" spans="2:8" ht="17.7" x14ac:dyDescent="0.3">
      <c r="B27" s="115" t="s">
        <v>455</v>
      </c>
      <c r="C27" s="139">
        <v>0</v>
      </c>
      <c r="D27" s="140">
        <v>0</v>
      </c>
      <c r="E27" s="140">
        <f>C27+D27</f>
        <v>0</v>
      </c>
      <c r="F27" s="140">
        <v>0</v>
      </c>
      <c r="G27" s="140">
        <v>0</v>
      </c>
      <c r="H27" s="140">
        <f t="shared" si="0"/>
        <v>0</v>
      </c>
    </row>
    <row r="28" spans="2:8" ht="53.05" x14ac:dyDescent="0.3">
      <c r="B28" s="115" t="s">
        <v>456</v>
      </c>
      <c r="C28" s="139">
        <f>C29+C30</f>
        <v>0</v>
      </c>
      <c r="D28" s="139">
        <f>D29+D30</f>
        <v>0</v>
      </c>
      <c r="E28" s="139">
        <f>E29+E30</f>
        <v>0</v>
      </c>
      <c r="F28" s="139">
        <f>F29+F30</f>
        <v>0</v>
      </c>
      <c r="G28" s="139">
        <f>G29+G30</f>
        <v>0</v>
      </c>
      <c r="H28" s="140">
        <f t="shared" si="0"/>
        <v>0</v>
      </c>
    </row>
    <row r="29" spans="2:8" ht="17.7" x14ac:dyDescent="0.3">
      <c r="B29" s="143" t="s">
        <v>457</v>
      </c>
      <c r="C29" s="141">
        <v>0</v>
      </c>
      <c r="D29" s="142">
        <v>0</v>
      </c>
      <c r="E29" s="142">
        <f>C29+D29</f>
        <v>0</v>
      </c>
      <c r="F29" s="141">
        <v>0</v>
      </c>
      <c r="G29" s="142">
        <v>0</v>
      </c>
      <c r="H29" s="142">
        <f t="shared" si="0"/>
        <v>0</v>
      </c>
    </row>
    <row r="30" spans="2:8" ht="17.7" x14ac:dyDescent="0.3">
      <c r="B30" s="143" t="s">
        <v>458</v>
      </c>
      <c r="C30" s="141">
        <v>0</v>
      </c>
      <c r="D30" s="142">
        <v>0</v>
      </c>
      <c r="E30" s="142">
        <f>C30+D30</f>
        <v>0</v>
      </c>
      <c r="F30" s="141">
        <v>0</v>
      </c>
      <c r="G30" s="142">
        <v>0</v>
      </c>
      <c r="H30" s="142">
        <f t="shared" si="0"/>
        <v>0</v>
      </c>
    </row>
    <row r="31" spans="2:8" ht="17.7" x14ac:dyDescent="0.3">
      <c r="B31" s="115" t="s">
        <v>459</v>
      </c>
      <c r="C31" s="139">
        <v>0</v>
      </c>
      <c r="D31" s="140">
        <v>0</v>
      </c>
      <c r="E31" s="140">
        <f>C31+D31</f>
        <v>0</v>
      </c>
      <c r="F31" s="139">
        <v>0</v>
      </c>
      <c r="G31" s="140">
        <v>0</v>
      </c>
      <c r="H31" s="140">
        <f t="shared" si="0"/>
        <v>0</v>
      </c>
    </row>
    <row r="32" spans="2:8" ht="35.35" x14ac:dyDescent="0.3">
      <c r="B32" s="117" t="s">
        <v>461</v>
      </c>
      <c r="C32" s="139">
        <f t="shared" ref="C32:H32" si="1">C9+C21</f>
        <v>48930084</v>
      </c>
      <c r="D32" s="139">
        <f t="shared" si="1"/>
        <v>1282876.0099999998</v>
      </c>
      <c r="E32" s="139">
        <f t="shared" si="1"/>
        <v>50212960.010000005</v>
      </c>
      <c r="F32" s="139">
        <f t="shared" si="1"/>
        <v>50176262.950000003</v>
      </c>
      <c r="G32" s="139">
        <f t="shared" si="1"/>
        <v>49679029.790000007</v>
      </c>
      <c r="H32" s="139">
        <f t="shared" si="1"/>
        <v>36697.060000004247</v>
      </c>
    </row>
    <row r="33" spans="2:8" ht="15.05" thickBot="1" x14ac:dyDescent="0.35">
      <c r="B33" s="149"/>
      <c r="C33" s="150"/>
      <c r="D33" s="151"/>
      <c r="E33" s="151"/>
      <c r="F33" s="151"/>
      <c r="G33" s="151"/>
      <c r="H33" s="151"/>
    </row>
  </sheetData>
  <mergeCells count="8">
    <mergeCell ref="B7:B8"/>
    <mergeCell ref="C7:G7"/>
    <mergeCell ref="H7:H8"/>
    <mergeCell ref="B2:H2"/>
    <mergeCell ref="B3:H3"/>
    <mergeCell ref="B4:H4"/>
    <mergeCell ref="B5:H5"/>
    <mergeCell ref="B6:H6"/>
  </mergeCells>
  <pageMargins left="0.59055118110236227" right="0.23622047244094491" top="0.74803149606299213" bottom="0.74803149606299213" header="0.31496062992125984" footer="0.31496062992125984"/>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F1</vt:lpstr>
      <vt:lpstr>F2</vt:lpstr>
      <vt:lpstr>F3</vt:lpstr>
      <vt:lpstr>F4</vt:lpstr>
      <vt:lpstr>F5</vt:lpstr>
      <vt:lpstr>F6a</vt:lpstr>
      <vt:lpstr>F6b</vt:lpstr>
      <vt:lpstr>F6c</vt:lpstr>
      <vt:lpstr>F6d</vt:lpstr>
      <vt:lpstr> F-7 PI,PE Y RI, RE a,b,c y d</vt:lpstr>
      <vt:lpstr> F-8 ESTUDIO ACTUARIAL</vt:lpstr>
      <vt:lpstr> Guía de Cumplimiento LDF </vt:lpstr>
      <vt:lpstr>'F1'!Área_de_impresión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Jose Antonio Chable</cp:lastModifiedBy>
  <cp:lastPrinted>2022-01-28T20:43:06Z</cp:lastPrinted>
  <dcterms:created xsi:type="dcterms:W3CDTF">2021-11-04T20:12:44Z</dcterms:created>
  <dcterms:modified xsi:type="dcterms:W3CDTF">2022-02-23T18:57:41Z</dcterms:modified>
</cp:coreProperties>
</file>