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8800" windowHeight="11808" firstSheet="1" activeTab="2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8" l="1"/>
  <c r="D64" i="8"/>
  <c r="G113" i="6"/>
  <c r="H113" i="6"/>
  <c r="H19" i="6"/>
  <c r="G19" i="6"/>
  <c r="D19" i="6"/>
  <c r="H39" i="5"/>
  <c r="K63" i="5" s="1"/>
  <c r="H63" i="5"/>
  <c r="H66" i="5" s="1"/>
  <c r="H37" i="5"/>
  <c r="H41" i="5" s="1"/>
  <c r="E39" i="5"/>
  <c r="C37" i="5"/>
  <c r="F41" i="5"/>
  <c r="F71" i="5" s="1"/>
  <c r="C41" i="5"/>
  <c r="E37" i="5"/>
  <c r="C8" i="1"/>
  <c r="H71" i="5" l="1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D30" i="7"/>
  <c r="C30" i="7"/>
  <c r="C29" i="7" s="1"/>
  <c r="G50" i="7"/>
  <c r="F50" i="7"/>
  <c r="D50" i="7"/>
  <c r="C50" i="7"/>
  <c r="E52" i="7"/>
  <c r="H52" i="7" s="1"/>
  <c r="E53" i="7"/>
  <c r="H53" i="7" s="1"/>
  <c r="E54" i="7"/>
  <c r="H54" i="7" s="1"/>
  <c r="E55" i="7"/>
  <c r="H55" i="7" s="1"/>
  <c r="E56" i="7"/>
  <c r="H56" i="7" s="1"/>
  <c r="E57" i="7"/>
  <c r="H57" i="7" s="1"/>
  <c r="E58" i="7"/>
  <c r="H58" i="7" s="1"/>
  <c r="E59" i="7"/>
  <c r="H59" i="7" s="1"/>
  <c r="E60" i="7"/>
  <c r="H60" i="7" s="1"/>
  <c r="E61" i="7"/>
  <c r="H61" i="7" s="1"/>
  <c r="E51" i="7"/>
  <c r="G30" i="7"/>
  <c r="G29" i="7" s="1"/>
  <c r="F30" i="7"/>
  <c r="F29" i="7" s="1"/>
  <c r="D29" i="7" l="1"/>
  <c r="E50" i="7"/>
  <c r="E30" i="7"/>
  <c r="E29" i="7" s="1"/>
  <c r="H51" i="7"/>
  <c r="H50" i="7" s="1"/>
  <c r="H38" i="7" l="1"/>
  <c r="E85" i="6" l="1"/>
  <c r="D85" i="6"/>
  <c r="D39" i="6"/>
  <c r="D29" i="6"/>
  <c r="E29" i="6"/>
  <c r="E11" i="6"/>
  <c r="D11" i="6"/>
  <c r="G78" i="1" l="1"/>
  <c r="G74" i="1"/>
  <c r="G67" i="1"/>
  <c r="G62" i="1"/>
  <c r="G56" i="1"/>
  <c r="G41" i="1"/>
  <c r="G37" i="1"/>
  <c r="G30" i="1"/>
  <c r="G26" i="1"/>
  <c r="G22" i="1"/>
  <c r="G18" i="1"/>
  <c r="G46" i="1" s="1"/>
  <c r="G58" i="1" s="1"/>
  <c r="G80" i="1" s="1"/>
  <c r="G8" i="1"/>
  <c r="D59" i="1"/>
  <c r="D46" i="1"/>
  <c r="D61" i="1" s="1"/>
  <c r="D40" i="1"/>
  <c r="D37" i="1"/>
  <c r="D30" i="1"/>
  <c r="D24" i="1"/>
  <c r="D16" i="1"/>
  <c r="D8" i="1"/>
  <c r="C16" i="1"/>
  <c r="F8" i="1" l="1"/>
  <c r="C76" i="5" l="1"/>
  <c r="G55" i="5" l="1"/>
  <c r="F55" i="5"/>
  <c r="D55" i="5"/>
  <c r="C55" i="5"/>
  <c r="C18" i="4"/>
  <c r="C12" i="9"/>
  <c r="F14" i="6"/>
  <c r="F12" i="6"/>
  <c r="E39" i="6"/>
  <c r="E19" i="6"/>
  <c r="E31" i="9" l="1"/>
  <c r="H31" i="9" s="1"/>
  <c r="E30" i="9"/>
  <c r="H30" i="9" s="1"/>
  <c r="E29" i="9"/>
  <c r="H29" i="9" s="1"/>
  <c r="G28" i="9"/>
  <c r="F28" i="9"/>
  <c r="D28" i="9"/>
  <c r="C28" i="9"/>
  <c r="E27" i="9"/>
  <c r="H27" i="9" s="1"/>
  <c r="E26" i="9"/>
  <c r="H26" i="9" s="1"/>
  <c r="E25" i="9"/>
  <c r="E24" i="9" s="1"/>
  <c r="H24" i="9" s="1"/>
  <c r="G24" i="9"/>
  <c r="F24" i="9"/>
  <c r="F21" i="9" s="1"/>
  <c r="D24" i="9"/>
  <c r="C24" i="9"/>
  <c r="E23" i="9"/>
  <c r="H23" i="9" s="1"/>
  <c r="E22" i="9"/>
  <c r="E19" i="9"/>
  <c r="H19" i="9" s="1"/>
  <c r="E18" i="9"/>
  <c r="H18" i="9" s="1"/>
  <c r="E17" i="9"/>
  <c r="H17" i="9" s="1"/>
  <c r="G16" i="9"/>
  <c r="F16" i="9"/>
  <c r="D16" i="9"/>
  <c r="D9" i="9" s="1"/>
  <c r="C16" i="9"/>
  <c r="C9" i="9" s="1"/>
  <c r="E14" i="9"/>
  <c r="H14" i="9" s="1"/>
  <c r="E13" i="9"/>
  <c r="E12" i="9" s="1"/>
  <c r="G12" i="9"/>
  <c r="F12" i="9"/>
  <c r="D12" i="9"/>
  <c r="E11" i="9"/>
  <c r="H11" i="9" s="1"/>
  <c r="E10" i="9"/>
  <c r="H10" i="9" s="1"/>
  <c r="D82" i="8"/>
  <c r="G82" i="8" s="1"/>
  <c r="D81" i="8"/>
  <c r="G81" i="8" s="1"/>
  <c r="D80" i="8"/>
  <c r="D78" i="8" s="1"/>
  <c r="G78" i="8" s="1"/>
  <c r="G79" i="8"/>
  <c r="D79" i="8"/>
  <c r="F78" i="8"/>
  <c r="E78" i="8"/>
  <c r="C78" i="8"/>
  <c r="B78" i="8"/>
  <c r="G77" i="8"/>
  <c r="D77" i="8"/>
  <c r="D76" i="8"/>
  <c r="G76" i="8" s="1"/>
  <c r="D75" i="8"/>
  <c r="G75" i="8" s="1"/>
  <c r="D74" i="8"/>
  <c r="G74" i="8" s="1"/>
  <c r="G73" i="8"/>
  <c r="D73" i="8"/>
  <c r="D72" i="8"/>
  <c r="G72" i="8" s="1"/>
  <c r="D71" i="8"/>
  <c r="G71" i="8" s="1"/>
  <c r="D70" i="8"/>
  <c r="D68" i="8" s="1"/>
  <c r="D69" i="8"/>
  <c r="G69" i="8" s="1"/>
  <c r="F68" i="8"/>
  <c r="E68" i="8"/>
  <c r="C68" i="8"/>
  <c r="B68" i="8"/>
  <c r="D66" i="8"/>
  <c r="G66" i="8" s="1"/>
  <c r="D65" i="8"/>
  <c r="G65" i="8" s="1"/>
  <c r="D63" i="8"/>
  <c r="G63" i="8" s="1"/>
  <c r="G62" i="8"/>
  <c r="D62" i="8"/>
  <c r="D61" i="8"/>
  <c r="G61" i="8" s="1"/>
  <c r="D60" i="8"/>
  <c r="F59" i="8"/>
  <c r="E59" i="8"/>
  <c r="C59" i="8"/>
  <c r="C48" i="8" s="1"/>
  <c r="B59" i="8"/>
  <c r="D57" i="8"/>
  <c r="G57" i="8" s="1"/>
  <c r="D56" i="8"/>
  <c r="G56" i="8" s="1"/>
  <c r="G55" i="8"/>
  <c r="D55" i="8"/>
  <c r="D54" i="8"/>
  <c r="G54" i="8" s="1"/>
  <c r="D53" i="8"/>
  <c r="G53" i="8" s="1"/>
  <c r="D52" i="8"/>
  <c r="G52" i="8" s="1"/>
  <c r="D51" i="8"/>
  <c r="G51" i="8" s="1"/>
  <c r="D50" i="8"/>
  <c r="F49" i="8"/>
  <c r="E49" i="8"/>
  <c r="C49" i="8"/>
  <c r="B49" i="8"/>
  <c r="G46" i="8"/>
  <c r="D46" i="8"/>
  <c r="D45" i="8"/>
  <c r="G45" i="8" s="1"/>
  <c r="D44" i="8"/>
  <c r="D42" i="8" s="1"/>
  <c r="G43" i="8"/>
  <c r="D43" i="8"/>
  <c r="F42" i="8"/>
  <c r="E42" i="8"/>
  <c r="C42" i="8"/>
  <c r="B42" i="8"/>
  <c r="G40" i="8"/>
  <c r="D40" i="8"/>
  <c r="D39" i="8"/>
  <c r="G39" i="8" s="1"/>
  <c r="D38" i="8"/>
  <c r="G38" i="8" s="1"/>
  <c r="D37" i="8"/>
  <c r="G37" i="8" s="1"/>
  <c r="D36" i="8"/>
  <c r="G36" i="8" s="1"/>
  <c r="G35" i="8"/>
  <c r="D35" i="8"/>
  <c r="D34" i="8"/>
  <c r="G34" i="8" s="1"/>
  <c r="D33" i="8"/>
  <c r="D32" i="8"/>
  <c r="G32" i="8" s="1"/>
  <c r="F31" i="8"/>
  <c r="E31" i="8"/>
  <c r="C31" i="8"/>
  <c r="B31" i="8"/>
  <c r="G29" i="8"/>
  <c r="D29" i="8"/>
  <c r="G28" i="8"/>
  <c r="D28" i="8"/>
  <c r="D27" i="8"/>
  <c r="G27" i="8" s="1"/>
  <c r="D26" i="8"/>
  <c r="G26" i="8" s="1"/>
  <c r="D25" i="8"/>
  <c r="G25" i="8" s="1"/>
  <c r="G24" i="8"/>
  <c r="D24" i="8"/>
  <c r="D23" i="8"/>
  <c r="F22" i="8"/>
  <c r="E22" i="8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F12" i="8"/>
  <c r="E12" i="8"/>
  <c r="C12" i="8"/>
  <c r="B12" i="8"/>
  <c r="B11" i="8" s="1"/>
  <c r="D22" i="8" l="1"/>
  <c r="G21" i="9"/>
  <c r="C21" i="9"/>
  <c r="C32" i="9" s="1"/>
  <c r="D21" i="9"/>
  <c r="D32" i="9" s="1"/>
  <c r="E16" i="9"/>
  <c r="H16" i="9" s="1"/>
  <c r="F9" i="9"/>
  <c r="F32" i="9" s="1"/>
  <c r="G9" i="9"/>
  <c r="H12" i="9"/>
  <c r="G80" i="8"/>
  <c r="G70" i="8"/>
  <c r="B48" i="8"/>
  <c r="B84" i="8" s="1"/>
  <c r="D49" i="8"/>
  <c r="G49" i="8" s="1"/>
  <c r="G42" i="8"/>
  <c r="D31" i="8"/>
  <c r="G31" i="8" s="1"/>
  <c r="G22" i="8"/>
  <c r="E11" i="8"/>
  <c r="C11" i="8"/>
  <c r="F48" i="8"/>
  <c r="E48" i="8"/>
  <c r="C84" i="8"/>
  <c r="D59" i="8"/>
  <c r="G59" i="8" s="1"/>
  <c r="F11" i="8"/>
  <c r="H13" i="9"/>
  <c r="H22" i="9"/>
  <c r="E28" i="9"/>
  <c r="H28" i="9" s="1"/>
  <c r="H25" i="9"/>
  <c r="G68" i="8"/>
  <c r="D12" i="8"/>
  <c r="G33" i="8"/>
  <c r="G60" i="8"/>
  <c r="G23" i="8"/>
  <c r="G50" i="8"/>
  <c r="G44" i="8"/>
  <c r="H49" i="7"/>
  <c r="H48" i="7"/>
  <c r="H47" i="7"/>
  <c r="H46" i="7"/>
  <c r="H45" i="7"/>
  <c r="H44" i="7"/>
  <c r="H43" i="7"/>
  <c r="H42" i="7"/>
  <c r="H41" i="7"/>
  <c r="H40" i="7"/>
  <c r="H39" i="7"/>
  <c r="H37" i="7"/>
  <c r="H36" i="7"/>
  <c r="H35" i="7"/>
  <c r="H34" i="7"/>
  <c r="H33" i="7"/>
  <c r="H32" i="7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G9" i="7"/>
  <c r="F9" i="7"/>
  <c r="D9" i="7"/>
  <c r="C9" i="7"/>
  <c r="F157" i="6"/>
  <c r="I157" i="6" s="1"/>
  <c r="F156" i="6"/>
  <c r="I156" i="6" s="1"/>
  <c r="I155" i="6"/>
  <c r="F155" i="6"/>
  <c r="F154" i="6"/>
  <c r="F153" i="6"/>
  <c r="I153" i="6" s="1"/>
  <c r="F152" i="6"/>
  <c r="I152" i="6" s="1"/>
  <c r="F151" i="6"/>
  <c r="I151" i="6" s="1"/>
  <c r="E150" i="6"/>
  <c r="D150" i="6"/>
  <c r="F149" i="6"/>
  <c r="I149" i="6" s="1"/>
  <c r="F148" i="6"/>
  <c r="I148" i="6" s="1"/>
  <c r="F147" i="6"/>
  <c r="I147" i="6" s="1"/>
  <c r="E146" i="6"/>
  <c r="D146" i="6"/>
  <c r="F145" i="6"/>
  <c r="I145" i="6" s="1"/>
  <c r="F144" i="6"/>
  <c r="I144" i="6" s="1"/>
  <c r="F143" i="6"/>
  <c r="I143" i="6" s="1"/>
  <c r="F142" i="6"/>
  <c r="I142" i="6" s="1"/>
  <c r="I141" i="6"/>
  <c r="F141" i="6"/>
  <c r="F140" i="6"/>
  <c r="I140" i="6" s="1"/>
  <c r="F139" i="6"/>
  <c r="I139" i="6" s="1"/>
  <c r="F138" i="6"/>
  <c r="I138" i="6" s="1"/>
  <c r="E137" i="6"/>
  <c r="D137" i="6"/>
  <c r="F136" i="6"/>
  <c r="I136" i="6" s="1"/>
  <c r="F135" i="6"/>
  <c r="I135" i="6" s="1"/>
  <c r="I134" i="6"/>
  <c r="F134" i="6"/>
  <c r="E133" i="6"/>
  <c r="D133" i="6"/>
  <c r="F132" i="6"/>
  <c r="I132" i="6" s="1"/>
  <c r="I131" i="6"/>
  <c r="F131" i="6"/>
  <c r="F130" i="6"/>
  <c r="I130" i="6" s="1"/>
  <c r="I129" i="6"/>
  <c r="F129" i="6"/>
  <c r="F128" i="6"/>
  <c r="I128" i="6" s="1"/>
  <c r="F127" i="6"/>
  <c r="I127" i="6" s="1"/>
  <c r="F126" i="6"/>
  <c r="I126" i="6" s="1"/>
  <c r="F125" i="6"/>
  <c r="I125" i="6" s="1"/>
  <c r="F124" i="6"/>
  <c r="I124" i="6" s="1"/>
  <c r="E123" i="6"/>
  <c r="D123" i="6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F114" i="6"/>
  <c r="I114" i="6" s="1"/>
  <c r="E113" i="6"/>
  <c r="D113" i="6"/>
  <c r="I112" i="6"/>
  <c r="F112" i="6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F104" i="6"/>
  <c r="E103" i="6"/>
  <c r="D103" i="6"/>
  <c r="I102" i="6"/>
  <c r="F102" i="6"/>
  <c r="F101" i="6"/>
  <c r="I101" i="6" s="1"/>
  <c r="F100" i="6"/>
  <c r="I100" i="6" s="1"/>
  <c r="F99" i="6"/>
  <c r="I99" i="6" s="1"/>
  <c r="I98" i="6"/>
  <c r="F98" i="6"/>
  <c r="F97" i="6"/>
  <c r="I97" i="6" s="1"/>
  <c r="F96" i="6"/>
  <c r="I96" i="6" s="1"/>
  <c r="F95" i="6"/>
  <c r="I95" i="6" s="1"/>
  <c r="F94" i="6"/>
  <c r="E93" i="6"/>
  <c r="D93" i="6"/>
  <c r="F92" i="6"/>
  <c r="I92" i="6" s="1"/>
  <c r="F91" i="6"/>
  <c r="I91" i="6" s="1"/>
  <c r="F90" i="6"/>
  <c r="F89" i="6"/>
  <c r="F88" i="6"/>
  <c r="F87" i="6"/>
  <c r="F86" i="6"/>
  <c r="F83" i="6"/>
  <c r="I83" i="6" s="1"/>
  <c r="I82" i="6"/>
  <c r="F82" i="6"/>
  <c r="F81" i="6"/>
  <c r="I81" i="6" s="1"/>
  <c r="F80" i="6"/>
  <c r="I80" i="6" s="1"/>
  <c r="F79" i="6"/>
  <c r="I79" i="6" s="1"/>
  <c r="I78" i="6"/>
  <c r="F78" i="6"/>
  <c r="F77" i="6"/>
  <c r="F76" i="6" s="1"/>
  <c r="H76" i="6"/>
  <c r="G76" i="6"/>
  <c r="E76" i="6"/>
  <c r="D76" i="6"/>
  <c r="F75" i="6"/>
  <c r="I75" i="6" s="1"/>
  <c r="F74" i="6"/>
  <c r="I74" i="6" s="1"/>
  <c r="F73" i="6"/>
  <c r="I73" i="6" s="1"/>
  <c r="H72" i="6"/>
  <c r="G72" i="6"/>
  <c r="E72" i="6"/>
  <c r="D72" i="6"/>
  <c r="F71" i="6"/>
  <c r="I71" i="6" s="1"/>
  <c r="I70" i="6"/>
  <c r="F70" i="6"/>
  <c r="F69" i="6"/>
  <c r="I69" i="6" s="1"/>
  <c r="F68" i="6"/>
  <c r="I68" i="6" s="1"/>
  <c r="F67" i="6"/>
  <c r="I67" i="6" s="1"/>
  <c r="F66" i="6"/>
  <c r="I66" i="6" s="1"/>
  <c r="F65" i="6"/>
  <c r="I65" i="6" s="1"/>
  <c r="F64" i="6"/>
  <c r="H63" i="6"/>
  <c r="G63" i="6"/>
  <c r="E63" i="6"/>
  <c r="D63" i="6"/>
  <c r="F62" i="6"/>
  <c r="I62" i="6" s="1"/>
  <c r="F61" i="6"/>
  <c r="I61" i="6" s="1"/>
  <c r="F60" i="6"/>
  <c r="I60" i="6" s="1"/>
  <c r="H59" i="6"/>
  <c r="G59" i="6"/>
  <c r="E59" i="6"/>
  <c r="D59" i="6"/>
  <c r="F58" i="6"/>
  <c r="I58" i="6" s="1"/>
  <c r="F57" i="6"/>
  <c r="I57" i="6" s="1"/>
  <c r="I56" i="6"/>
  <c r="F56" i="6"/>
  <c r="F55" i="6"/>
  <c r="I55" i="6" s="1"/>
  <c r="F54" i="6"/>
  <c r="F49" i="6" s="1"/>
  <c r="F53" i="6"/>
  <c r="I53" i="6" s="1"/>
  <c r="I52" i="6"/>
  <c r="F52" i="6"/>
  <c r="F51" i="6"/>
  <c r="I51" i="6" s="1"/>
  <c r="F50" i="6"/>
  <c r="I50" i="6" s="1"/>
  <c r="E49" i="6"/>
  <c r="D49" i="6"/>
  <c r="F48" i="6"/>
  <c r="I48" i="6" s="1"/>
  <c r="I47" i="6"/>
  <c r="F47" i="6"/>
  <c r="F46" i="6"/>
  <c r="I46" i="6" s="1"/>
  <c r="I45" i="6"/>
  <c r="F45" i="6"/>
  <c r="F44" i="6"/>
  <c r="I44" i="6" s="1"/>
  <c r="F43" i="6"/>
  <c r="I43" i="6" s="1"/>
  <c r="F42" i="6"/>
  <c r="I41" i="6"/>
  <c r="F41" i="6"/>
  <c r="F40" i="6"/>
  <c r="I40" i="6" s="1"/>
  <c r="H39" i="6"/>
  <c r="G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G10" i="6"/>
  <c r="E10" i="6"/>
  <c r="F28" i="6"/>
  <c r="I28" i="6" s="1"/>
  <c r="F27" i="6"/>
  <c r="I27" i="6" s="1"/>
  <c r="F26" i="6"/>
  <c r="I26" i="6" s="1"/>
  <c r="F25" i="6"/>
  <c r="I25" i="6" s="1"/>
  <c r="I19" i="6" s="1"/>
  <c r="F24" i="6"/>
  <c r="I24" i="6" s="1"/>
  <c r="F23" i="6"/>
  <c r="I23" i="6" s="1"/>
  <c r="F22" i="6"/>
  <c r="I22" i="6" s="1"/>
  <c r="I21" i="6"/>
  <c r="F21" i="6"/>
  <c r="F20" i="6"/>
  <c r="I20" i="6" s="1"/>
  <c r="F18" i="6"/>
  <c r="I18" i="6" s="1"/>
  <c r="F17" i="6"/>
  <c r="I17" i="6" s="1"/>
  <c r="F16" i="6"/>
  <c r="I16" i="6" s="1"/>
  <c r="F15" i="6"/>
  <c r="I15" i="6" s="1"/>
  <c r="I14" i="6"/>
  <c r="F13" i="6"/>
  <c r="I13" i="6" s="1"/>
  <c r="G76" i="5"/>
  <c r="F76" i="5"/>
  <c r="D76" i="5"/>
  <c r="H75" i="5"/>
  <c r="E75" i="5"/>
  <c r="H74" i="5"/>
  <c r="E74" i="5"/>
  <c r="H69" i="5"/>
  <c r="H68" i="5" s="1"/>
  <c r="E69" i="5"/>
  <c r="E68" i="5" s="1"/>
  <c r="G68" i="5"/>
  <c r="F68" i="5"/>
  <c r="D68" i="5"/>
  <c r="C68" i="5"/>
  <c r="H64" i="5"/>
  <c r="E64" i="5"/>
  <c r="E63" i="5"/>
  <c r="H62" i="5"/>
  <c r="E62" i="5"/>
  <c r="E60" i="5" s="1"/>
  <c r="H61" i="5"/>
  <c r="H60" i="5" s="1"/>
  <c r="E61" i="5"/>
  <c r="G60" i="5"/>
  <c r="F60" i="5"/>
  <c r="D60" i="5"/>
  <c r="D54" i="5" s="1"/>
  <c r="D53" i="5" s="1"/>
  <c r="D52" i="5" s="1"/>
  <c r="D51" i="5" s="1"/>
  <c r="D50" i="5" s="1"/>
  <c r="D49" i="5" s="1"/>
  <c r="D48" i="5" s="1"/>
  <c r="D47" i="5" s="1"/>
  <c r="D46" i="5" s="1"/>
  <c r="C60" i="5"/>
  <c r="C54" i="5" s="1"/>
  <c r="C53" i="5" s="1"/>
  <c r="C52" i="5" s="1"/>
  <c r="C51" i="5" s="1"/>
  <c r="C50" i="5" s="1"/>
  <c r="C49" i="5" s="1"/>
  <c r="C48" i="5" s="1"/>
  <c r="C47" i="5" s="1"/>
  <c r="C46" i="5" s="1"/>
  <c r="C66" i="5" s="1"/>
  <c r="E59" i="5"/>
  <c r="E58" i="5"/>
  <c r="E57" i="5"/>
  <c r="E56" i="5"/>
  <c r="H38" i="5"/>
  <c r="E38" i="5"/>
  <c r="G37" i="5"/>
  <c r="F37" i="5"/>
  <c r="D37" i="5"/>
  <c r="H36" i="5"/>
  <c r="E36" i="5"/>
  <c r="E35" i="5" s="1"/>
  <c r="H35" i="5"/>
  <c r="G35" i="5"/>
  <c r="F35" i="5"/>
  <c r="D35" i="5"/>
  <c r="C35" i="5"/>
  <c r="H34" i="5"/>
  <c r="E34" i="5"/>
  <c r="H33" i="5"/>
  <c r="E33" i="5"/>
  <c r="H32" i="5"/>
  <c r="E32" i="5"/>
  <c r="H31" i="5"/>
  <c r="E31" i="5"/>
  <c r="H30" i="5"/>
  <c r="E30" i="5"/>
  <c r="H29" i="5"/>
  <c r="E29" i="5"/>
  <c r="G28" i="5"/>
  <c r="F28" i="5"/>
  <c r="D28" i="5"/>
  <c r="C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E16" i="5" s="1"/>
  <c r="G16" i="5"/>
  <c r="F16" i="5"/>
  <c r="D16" i="5"/>
  <c r="C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82" i="4"/>
  <c r="D82" i="4"/>
  <c r="E80" i="4"/>
  <c r="D80" i="4"/>
  <c r="C80" i="4"/>
  <c r="E78" i="4"/>
  <c r="D78" i="4"/>
  <c r="C78" i="4"/>
  <c r="C76" i="4" s="1"/>
  <c r="E77" i="4"/>
  <c r="D77" i="4"/>
  <c r="C77" i="4"/>
  <c r="E74" i="4"/>
  <c r="D74" i="4"/>
  <c r="C74" i="4"/>
  <c r="E64" i="4"/>
  <c r="D64" i="4"/>
  <c r="E62" i="4"/>
  <c r="D62" i="4"/>
  <c r="C62" i="4"/>
  <c r="E60" i="4"/>
  <c r="E59" i="4"/>
  <c r="E58" i="4"/>
  <c r="E56" i="4"/>
  <c r="D56" i="4"/>
  <c r="C56" i="4"/>
  <c r="E44" i="4"/>
  <c r="D44" i="4"/>
  <c r="C44" i="4"/>
  <c r="C48" i="4" s="1"/>
  <c r="C12" i="4" s="1"/>
  <c r="C9" i="4" s="1"/>
  <c r="E41" i="4"/>
  <c r="D41" i="4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K9" i="3"/>
  <c r="K21" i="3" s="1"/>
  <c r="J9" i="3"/>
  <c r="I9" i="3"/>
  <c r="H9" i="3"/>
  <c r="H21" i="3" s="1"/>
  <c r="G9" i="3"/>
  <c r="G21" i="3" s="1"/>
  <c r="F9" i="3"/>
  <c r="E9" i="3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I8" i="2" s="1"/>
  <c r="I19" i="2" s="1"/>
  <c r="H9" i="2"/>
  <c r="H8" i="2" s="1"/>
  <c r="H19" i="2" s="1"/>
  <c r="G9" i="2"/>
  <c r="F9" i="2"/>
  <c r="E9" i="2"/>
  <c r="E8" i="2" s="1"/>
  <c r="E19" i="2" s="1"/>
  <c r="D9" i="2"/>
  <c r="D8" i="2" s="1"/>
  <c r="D19" i="2" s="1"/>
  <c r="C9" i="2"/>
  <c r="G8" i="2"/>
  <c r="G19" i="2" s="1"/>
  <c r="C8" i="2"/>
  <c r="C19" i="2" s="1"/>
  <c r="F74" i="1"/>
  <c r="F67" i="1"/>
  <c r="F62" i="1"/>
  <c r="C59" i="1"/>
  <c r="F56" i="1"/>
  <c r="F41" i="1"/>
  <c r="C40" i="1"/>
  <c r="F37" i="1"/>
  <c r="C37" i="1"/>
  <c r="F30" i="1"/>
  <c r="C30" i="1"/>
  <c r="F26" i="1"/>
  <c r="C24" i="1"/>
  <c r="F22" i="1"/>
  <c r="F18" i="1"/>
  <c r="F46" i="1"/>
  <c r="F58" i="1" s="1"/>
  <c r="C66" i="4" l="1"/>
  <c r="C68" i="4" s="1"/>
  <c r="H31" i="7"/>
  <c r="H30" i="7" s="1"/>
  <c r="H29" i="7" s="1"/>
  <c r="C62" i="7"/>
  <c r="F62" i="7"/>
  <c r="C22" i="4"/>
  <c r="C24" i="4" s="1"/>
  <c r="C26" i="4" s="1"/>
  <c r="C35" i="4" s="1"/>
  <c r="E76" i="5"/>
  <c r="H76" i="5"/>
  <c r="E47" i="5"/>
  <c r="E49" i="5"/>
  <c r="E51" i="5"/>
  <c r="E52" i="5"/>
  <c r="E53" i="5"/>
  <c r="E54" i="5"/>
  <c r="E48" i="5"/>
  <c r="E50" i="5"/>
  <c r="E55" i="5"/>
  <c r="C71" i="5"/>
  <c r="D66" i="5"/>
  <c r="G41" i="5"/>
  <c r="H28" i="5"/>
  <c r="E28" i="5"/>
  <c r="E41" i="5" s="1"/>
  <c r="H16" i="5"/>
  <c r="D76" i="4"/>
  <c r="D48" i="4"/>
  <c r="D12" i="4" s="1"/>
  <c r="D9" i="4" s="1"/>
  <c r="E76" i="4"/>
  <c r="E84" i="4" s="1"/>
  <c r="E86" i="4" s="1"/>
  <c r="C84" i="4"/>
  <c r="C86" i="4" s="1"/>
  <c r="E48" i="4"/>
  <c r="E12" i="4" s="1"/>
  <c r="E9" i="4" s="1"/>
  <c r="I21" i="3"/>
  <c r="J21" i="3"/>
  <c r="L15" i="3"/>
  <c r="E21" i="3"/>
  <c r="F21" i="3"/>
  <c r="G21" i="2"/>
  <c r="F8" i="2"/>
  <c r="F19" i="2" s="1"/>
  <c r="G32" i="9"/>
  <c r="E21" i="9"/>
  <c r="H21" i="9" s="1"/>
  <c r="E9" i="9"/>
  <c r="E84" i="8"/>
  <c r="F84" i="8"/>
  <c r="G48" i="8"/>
  <c r="D48" i="8"/>
  <c r="G62" i="7"/>
  <c r="D62" i="7"/>
  <c r="E9" i="7"/>
  <c r="F150" i="6"/>
  <c r="I150" i="6" s="1"/>
  <c r="F133" i="6"/>
  <c r="I133" i="6" s="1"/>
  <c r="F113" i="6"/>
  <c r="I76" i="6"/>
  <c r="F72" i="6"/>
  <c r="I72" i="6" s="1"/>
  <c r="F63" i="6"/>
  <c r="I63" i="6" s="1"/>
  <c r="I64" i="6"/>
  <c r="I54" i="6"/>
  <c r="F39" i="6"/>
  <c r="H10" i="6"/>
  <c r="F19" i="6"/>
  <c r="D10" i="6"/>
  <c r="I113" i="6"/>
  <c r="F103" i="6"/>
  <c r="I103" i="6" s="1"/>
  <c r="I104" i="6"/>
  <c r="E84" i="6"/>
  <c r="F93" i="6"/>
  <c r="I93" i="6" s="1"/>
  <c r="G84" i="6"/>
  <c r="G159" i="6" s="1"/>
  <c r="H84" i="6"/>
  <c r="I94" i="6"/>
  <c r="D84" i="6"/>
  <c r="F29" i="6"/>
  <c r="F11" i="6"/>
  <c r="D41" i="5"/>
  <c r="D66" i="4"/>
  <c r="D68" i="4" s="1"/>
  <c r="E66" i="4"/>
  <c r="E68" i="4" s="1"/>
  <c r="D84" i="4"/>
  <c r="D86" i="4" s="1"/>
  <c r="F78" i="1"/>
  <c r="F80" i="1" s="1"/>
  <c r="C46" i="1"/>
  <c r="C61" i="1" s="1"/>
  <c r="D11" i="8"/>
  <c r="D84" i="8" s="1"/>
  <c r="G12" i="8"/>
  <c r="G11" i="8" s="1"/>
  <c r="H10" i="7"/>
  <c r="H9" i="7" s="1"/>
  <c r="I29" i="6"/>
  <c r="I39" i="6"/>
  <c r="I49" i="6"/>
  <c r="F59" i="6"/>
  <c r="I59" i="6" s="1"/>
  <c r="F85" i="6"/>
  <c r="F146" i="6"/>
  <c r="I146" i="6" s="1"/>
  <c r="I12" i="6"/>
  <c r="I11" i="6" s="1"/>
  <c r="I42" i="6"/>
  <c r="I77" i="6"/>
  <c r="I115" i="6"/>
  <c r="I154" i="6"/>
  <c r="F123" i="6"/>
  <c r="I123" i="6" s="1"/>
  <c r="F137" i="6"/>
  <c r="I137" i="6" s="1"/>
  <c r="L21" i="3"/>
  <c r="E22" i="4" l="1"/>
  <c r="E24" i="4" s="1"/>
  <c r="E26" i="4" s="1"/>
  <c r="E35" i="4" s="1"/>
  <c r="D22" i="4"/>
  <c r="D24" i="4" s="1"/>
  <c r="D26" i="4" s="1"/>
  <c r="D35" i="4" s="1"/>
  <c r="H62" i="7"/>
  <c r="E46" i="5"/>
  <c r="E66" i="5" s="1"/>
  <c r="E71" i="5" s="1"/>
  <c r="D71" i="5"/>
  <c r="E32" i="9"/>
  <c r="H9" i="9"/>
  <c r="H32" i="9" s="1"/>
  <c r="G84" i="8"/>
  <c r="E62" i="7"/>
  <c r="E159" i="6"/>
  <c r="H159" i="6"/>
  <c r="D159" i="6"/>
  <c r="F10" i="6"/>
  <c r="I80" i="1"/>
  <c r="I10" i="6"/>
  <c r="I84" i="6"/>
  <c r="F84" i="6"/>
  <c r="F159" i="6" l="1"/>
  <c r="I159" i="6"/>
  <c r="H58" i="5"/>
  <c r="H57" i="5"/>
  <c r="H59" i="5"/>
  <c r="H56" i="5"/>
  <c r="G54" i="5"/>
  <c r="H54" i="5" s="1"/>
  <c r="F54" i="5"/>
  <c r="F53" i="5" s="1"/>
  <c r="F52" i="5" s="1"/>
  <c r="F51" i="5" s="1"/>
  <c r="F50" i="5" s="1"/>
  <c r="F49" i="5" s="1"/>
  <c r="F48" i="5" s="1"/>
  <c r="F47" i="5" s="1"/>
  <c r="H55" i="5" l="1"/>
  <c r="G53" i="5"/>
  <c r="H53" i="5" s="1"/>
  <c r="F46" i="5"/>
  <c r="F66" i="5" s="1"/>
  <c r="G52" i="5" l="1"/>
  <c r="H52" i="5" s="1"/>
  <c r="G51" i="5" l="1"/>
  <c r="H51" i="5" s="1"/>
  <c r="G50" i="5"/>
  <c r="H50" i="5" l="1"/>
  <c r="G49" i="5"/>
  <c r="H49" i="5" l="1"/>
  <c r="G48" i="5"/>
  <c r="G47" i="5" l="1"/>
  <c r="G46" i="5" s="1"/>
  <c r="H48" i="5"/>
  <c r="H47" i="5" l="1"/>
  <c r="H46" i="5" s="1"/>
  <c r="G66" i="5"/>
  <c r="G71" i="5" s="1"/>
</calcChain>
</file>

<file path=xl/sharedStrings.xml><?xml version="1.0" encoding="utf-8"?>
<sst xmlns="http://schemas.openxmlformats.org/spreadsheetml/2006/main" count="707" uniqueCount="482">
  <si>
    <t>INSTITUTO ESTATAL DE LA EDUCACIÓN PARA LOS ADULTOS DEL ESTADO DE CAMPECHE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</si>
  <si>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</si>
  <si>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</si>
  <si>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</si>
  <si>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</si>
  <si>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</si>
  <si>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</si>
  <si>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</si>
  <si>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</si>
  <si>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</si>
  <si>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</si>
  <si>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</si>
  <si>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</si>
  <si>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</si>
  <si>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</si>
  <si>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</si>
  <si>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</si>
  <si>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</si>
  <si>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</si>
  <si>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</si>
  <si>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</si>
  <si>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</si>
  <si>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</si>
  <si>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</si>
  <si>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</si>
  <si>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</si>
  <si>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</si>
  <si>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</si>
  <si>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</si>
  <si>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</si>
  <si>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</si>
  <si>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</si>
  <si>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</si>
  <si>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</si>
  <si>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</si>
  <si>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</si>
  <si>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</si>
  <si>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</si>
  <si>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</si>
  <si>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</si>
  <si>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</si>
  <si>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</si>
  <si>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</si>
  <si>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</si>
  <si>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</si>
  <si>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</si>
  <si>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</si>
  <si>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</si>
  <si>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</si>
  <si>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</si>
  <si>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</si>
  <si>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</si>
  <si>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</si>
  <si>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</si>
  <si>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</si>
  <si>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</si>
  <si>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</si>
  <si>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</si>
  <si>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</si>
  <si>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</si>
  <si>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</si>
  <si>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</si>
  <si>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</si>
  <si>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</si>
  <si>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</si>
  <si>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</si>
  <si>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</si>
  <si>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</si>
  <si>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</si>
  <si>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</si>
  <si>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</si>
  <si>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</si>
  <si>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</si>
  <si>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</si>
  <si>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</si>
  <si>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</si>
  <si>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</si>
  <si>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</si>
  <si>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</si>
  <si>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</si>
  <si>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</si>
  <si>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</si>
  <si>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</si>
  <si>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</si>
  <si>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</si>
  <si>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</si>
  <si>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</si>
  <si>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</si>
  <si>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</si>
  <si>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</si>
  <si>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</si>
  <si>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</si>
  <si>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</si>
  <si>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</si>
  <si>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</si>
  <si>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</si>
  <si>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</si>
  <si>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</si>
  <si>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</si>
  <si>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</si>
  <si>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</si>
  <si>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</si>
  <si>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</si>
  <si>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</si>
  <si>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</si>
  <si>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</si>
  <si>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</si>
  <si>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</si>
  <si>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</si>
  <si>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</si>
  <si>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</si>
  <si>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</si>
  <si>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</si>
  <si>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</si>
  <si>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</si>
  <si>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</si>
  <si>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</si>
  <si>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</si>
  <si>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</si>
  <si>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</si>
  <si>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</si>
  <si>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</si>
  <si>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</si>
  <si>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</si>
  <si>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</si>
  <si>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</si>
  <si>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</si>
  <si>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</si>
  <si>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</si>
  <si>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</si>
  <si>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</si>
  <si>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</si>
  <si>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</si>
  <si>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</si>
  <si>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</si>
  <si>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</si>
  <si>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</si>
  <si>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</si>
  <si>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</si>
  <si>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</si>
  <si>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</si>
  <si>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</si>
  <si>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</si>
  <si>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</si>
  <si>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</si>
  <si>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</si>
  <si>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</si>
  <si>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</si>
  <si>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</si>
  <si>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</si>
  <si>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</si>
  <si>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</si>
  <si>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</si>
  <si>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</si>
  <si>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</si>
  <si>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</si>
  <si>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</si>
  <si>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</si>
  <si>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</si>
  <si>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</si>
  <si>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</si>
  <si>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</si>
  <si>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</si>
  <si>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</si>
  <si>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</si>
  <si>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</si>
  <si>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</si>
  <si>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</si>
  <si>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</si>
  <si>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</si>
  <si>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</si>
  <si>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</si>
  <si>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</si>
  <si>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</si>
  <si>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</si>
  <si>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</si>
  <si>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</si>
  <si>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</si>
  <si>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</si>
  <si>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</si>
  <si>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</si>
  <si>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</si>
  <si>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</si>
  <si>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</si>
  <si>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</si>
  <si>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</si>
  <si>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</si>
  <si>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</si>
  <si>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</si>
  <si>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</si>
  <si>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</si>
  <si>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</si>
  <si>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</si>
  <si>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</si>
  <si>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</si>
  <si>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</si>
  <si>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</si>
  <si>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</si>
  <si>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</si>
  <si>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</si>
  <si>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</si>
  <si>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</si>
  <si>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</si>
  <si>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</si>
  <si>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4"/>
        <color indexed="8"/>
        <rFont val="Arial"/>
        <family val="2"/>
      </rPr>
      <t>1</t>
    </r>
    <r>
      <rPr>
        <b/>
        <sz val="14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</si>
  <si>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</si>
  <si>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</si>
  <si>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</si>
  <si>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</si>
  <si>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</si>
  <si>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</si>
  <si>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</si>
  <si>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</si>
  <si>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</si>
  <si>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</si>
  <si>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</si>
  <si>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</si>
  <si>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</si>
  <si>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</si>
  <si>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</si>
  <si>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</si>
  <si>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</si>
  <si>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</si>
  <si>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</si>
  <si>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</si>
  <si>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</si>
  <si>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</si>
  <si>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</si>
  <si>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</si>
  <si>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</si>
  <si>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</si>
  <si>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</si>
  <si>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</si>
  <si>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</si>
  <si>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</si>
  <si>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</si>
  <si>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</si>
  <si>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</si>
  <si>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</si>
  <si>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</si>
  <si>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</si>
  <si>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</si>
  <si>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</si>
  <si>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</si>
  <si>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</si>
  <si>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</si>
  <si>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</si>
  <si>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</si>
  <si>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</si>
  <si>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</si>
  <si>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</si>
  <si>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</si>
  <si>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</si>
  <si>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</si>
  <si>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</si>
  <si>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</si>
  <si>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</si>
  <si>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</si>
  <si>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</si>
  <si>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</si>
  <si>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</si>
  <si>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</si>
  <si>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</si>
  <si>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</si>
  <si>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</si>
  <si>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</si>
  <si>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</si>
  <si>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</si>
  <si>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</si>
  <si>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</si>
  <si>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</si>
  <si>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</si>
  <si>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</si>
  <si>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</si>
  <si>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</si>
  <si>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</si>
  <si>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</si>
  <si>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</si>
  <si>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</si>
  <si>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</si>
  <si>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</si>
  <si>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</si>
  <si>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</si>
  <si>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</si>
  <si>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</si>
  <si>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</si>
  <si>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</si>
  <si>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</si>
  <si>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</si>
  <si>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</si>
  <si>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</si>
  <si>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</si>
  <si>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</si>
  <si>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</si>
  <si>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</si>
  <si>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</si>
  <si>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</si>
  <si>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</si>
  <si>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</si>
  <si>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</si>
  <si>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</si>
  <si>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</si>
  <si>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</si>
  <si>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</si>
  <si>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</si>
  <si>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</si>
  <si>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</si>
  <si>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</si>
  <si>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</si>
  <si>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</si>
  <si>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</si>
  <si>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</si>
  <si>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</si>
  <si>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</si>
  <si>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</si>
  <si>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</si>
  <si>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</si>
  <si>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</si>
  <si>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</si>
  <si>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</si>
  <si>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</si>
  <si>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</si>
  <si>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</si>
  <si>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</si>
  <si>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</si>
  <si>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</si>
  <si>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</si>
  <si>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</si>
  <si>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</si>
  <si>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</si>
  <si>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</si>
  <si>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</si>
  <si>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</si>
  <si>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</si>
  <si>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</si>
  <si>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</si>
  <si>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</si>
  <si>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</si>
  <si>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</si>
  <si>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</si>
  <si>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</si>
  <si>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</si>
  <si>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</si>
  <si>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</si>
  <si>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</si>
  <si>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</si>
  <si>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</si>
  <si>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</si>
  <si>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</si>
  <si>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</si>
  <si>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</si>
  <si>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</si>
  <si>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</si>
  <si>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</si>
  <si>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</si>
  <si>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</si>
  <si>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</si>
  <si>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</si>
  <si>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</si>
  <si>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</si>
  <si>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</si>
  <si>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</si>
  <si>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</si>
  <si>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</si>
  <si>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</si>
  <si>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</si>
  <si>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</si>
  <si>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</si>
  <si>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</si>
  <si>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</si>
  <si>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</si>
  <si>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</si>
  <si>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</si>
  <si>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</si>
  <si>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</si>
  <si>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</si>
  <si>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</si>
  <si>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</si>
  <si>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</si>
  <si>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</si>
  <si>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</si>
  <si>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</si>
  <si>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</si>
  <si>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</si>
  <si>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</si>
  <si>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</si>
  <si>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</si>
  <si>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</si>
  <si>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(I=A+B+C+D+E+F+G+H+J+K+L+M+N+O+P+Q+R+S+T)</t>
  </si>
  <si>
    <t>A. DIRECCIÓN GENERAL</t>
  </si>
  <si>
    <t>B. DEPARTAMENTO DE PLANEACIÓN Y SEGUIMIENTO OPERATIVO</t>
  </si>
  <si>
    <t>C. DEPARTAMENTO DE SERVICIOS EDUCATIVOS</t>
  </si>
  <si>
    <t>D. DEPARTAMENTO DE ACREDITACIÓN</t>
  </si>
  <si>
    <t>E. DEPARTAMENTO DE ADMINISTRACIÓN</t>
  </si>
  <si>
    <t>F. UNIDAD DE INFORMATICA</t>
  </si>
  <si>
    <t>G. UNIDAD DE ASUNTOS JURIDICOS</t>
  </si>
  <si>
    <t>H. COORDINACIÓN DE DELEGACIONES</t>
  </si>
  <si>
    <t>J. 01 DELEGACIÓN MUNICIPAL  CALKINI</t>
  </si>
  <si>
    <t>K. 02 DELEGACIÓN MUNICIPAL  CAMPECHE</t>
  </si>
  <si>
    <t>L. 03 DELEGACIÓN MUNICIPAL  HOPELCHEN</t>
  </si>
  <si>
    <t>M. 04 DELEGACIÓN MUNICIPAL  CHAMPOTON</t>
  </si>
  <si>
    <t>N. 05 DELEGACIÓN MUNICIPAL ESCARCEGA</t>
  </si>
  <si>
    <t>O. 06 DELEGACIÓN MUNICIPAL  CANDELARIA</t>
  </si>
  <si>
    <t>P. 07 DELEGACIÓN MUNICIPAL  CD. DEL CARMEN</t>
  </si>
  <si>
    <t>Q. 08 DELEGACIÓN MUNICIPAL  CALAKMUL</t>
  </si>
  <si>
    <t>R. 09 DELEGACIÓN MUNICIPAL  PALIZADA</t>
  </si>
  <si>
    <t>S. 10 DELEGACIÓN MUNICIPAL  TENABO</t>
  </si>
  <si>
    <t>T. 11 DELEGACIÓN MUNICIPAL  HECELCHAKAN</t>
  </si>
  <si>
    <t xml:space="preserve">II. Gasto Etiquetado    (I=A+B+C+D+E+F+G+H+J+K+L+M+N+O+P+Q+R+S+T) 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</si>
  <si>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</si>
  <si>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</si>
  <si>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</si>
  <si>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</si>
  <si>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</si>
  <si>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</si>
  <si>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</si>
  <si>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</si>
  <si>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</si>
  <si>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</si>
  <si>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</si>
  <si>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</si>
  <si>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</si>
  <si>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</si>
  <si>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</si>
  <si>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</si>
  <si>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</si>
  <si>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</si>
  <si>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</si>
  <si>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</si>
  <si>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</si>
  <si>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</si>
  <si>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</si>
  <si>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</si>
  <si>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</si>
  <si>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</si>
  <si>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</si>
  <si>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</si>
  <si>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</si>
  <si>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</si>
  <si>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</si>
  <si>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</si>
  <si>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</si>
  <si>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</si>
  <si>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</si>
  <si>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</si>
  <si>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</si>
  <si>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</si>
  <si>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</si>
  <si>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</si>
  <si>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</si>
  <si>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</si>
  <si>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</si>
  <si>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</si>
  <si>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</si>
  <si>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</si>
  <si>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</si>
  <si>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</si>
  <si>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</si>
  <si>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</si>
  <si>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2022 (d)</t>
  </si>
  <si>
    <t>31 de diciembre de 2021 (e)</t>
  </si>
  <si>
    <t>31 de Diciembre de 2021 (e)</t>
  </si>
  <si>
    <t>21120J Delegación Municipal 01 Calkini</t>
  </si>
  <si>
    <t>21120K Delegación Municipal 02 Campeche</t>
  </si>
  <si>
    <t>21120L Delegación Municipal 03 Hopelchén</t>
  </si>
  <si>
    <t>21120M Delegación Municipal 04 Champotón</t>
  </si>
  <si>
    <t>21120N Delegación Municipal 05 Escárcega</t>
  </si>
  <si>
    <t>21120O Delegación Municipal 06 Candelaria</t>
  </si>
  <si>
    <t>21120P Delegación Municipal 07 Carmen</t>
  </si>
  <si>
    <t>21120Q Delegación Municipal 08 Calakmul</t>
  </si>
  <si>
    <t>21120R Delegación Municipal 09 Palizada</t>
  </si>
  <si>
    <t>21120S Delegación Municipal 10 Tenabo</t>
  </si>
  <si>
    <t>21120T Delegación Municipal 11 Hecelchakán</t>
  </si>
  <si>
    <t>Ramo 11 Convenio</t>
  </si>
  <si>
    <t>Ramo 33 FAETA</t>
  </si>
  <si>
    <t>Saldo al 31 de diciembre de 2021 (d)</t>
  </si>
  <si>
    <t>Al 31 de diciembre de 2021 y al 30  de Junio de 2022</t>
  </si>
  <si>
    <t>Del 1 de Enero al 30 de Junio de 2022</t>
  </si>
  <si>
    <t>Del 1 de Enero al 30 de junio de 2022</t>
  </si>
  <si>
    <t>Monto pagado de la inversión al 30 de Junio de 2022</t>
  </si>
  <si>
    <t>Monto pagado de la inversión actualizado al 30 de Junio de 2022</t>
  </si>
  <si>
    <t>Saldo pendiente por pagar de la inversión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</si>
</sst>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 ;[Red]\-#,##0\ "/>
    <numFmt numFmtId="165" formatCode="#,##0.00_ ;[Red]\-#,##0.00\ "/>
    <numFmt numFmtId="166" formatCode="&quot;$&quot;#,##0.00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b/>
      <vertAlign val="superscript"/>
      <sz val="14"/>
      <color indexed="8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b/>
      <u/>
      <sz val="14"/>
      <color theme="1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2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left" vertical="center" wrapText="1" indent="2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 indent="2"/>
    </xf>
    <xf numFmtId="165" fontId="5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4"/>
    </xf>
    <xf numFmtId="164" fontId="5" fillId="0" borderId="13" xfId="0" applyNumberFormat="1" applyFont="1" applyBorder="1" applyAlignment="1">
      <alignment horizontal="left" vertical="center" wrapText="1" indent="4"/>
    </xf>
    <xf numFmtId="0" fontId="5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5" fontId="1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 vertical="center" wrapText="1" indent="2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justify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left" vertical="center" wrapText="1" indent="2"/>
    </xf>
    <xf numFmtId="165" fontId="5" fillId="3" borderId="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 applyProtection="1">
      <alignment vertical="center"/>
    </xf>
    <xf numFmtId="164" fontId="5" fillId="0" borderId="13" xfId="0" applyNumberFormat="1" applyFont="1" applyBorder="1" applyAlignment="1">
      <alignment horizontal="justify" vertical="center" wrapText="1"/>
    </xf>
    <xf numFmtId="164" fontId="4" fillId="0" borderId="13" xfId="0" applyNumberFormat="1" applyFont="1" applyBorder="1" applyAlignment="1">
      <alignment horizontal="justify" vertical="center"/>
    </xf>
    <xf numFmtId="164" fontId="6" fillId="0" borderId="13" xfId="0" applyNumberFormat="1" applyFont="1" applyBorder="1" applyAlignment="1">
      <alignment horizontal="justify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0" fontId="9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 wrapText="1"/>
    </xf>
    <xf numFmtId="165" fontId="11" fillId="0" borderId="10" xfId="0" applyNumberFormat="1" applyFont="1" applyBorder="1" applyAlignment="1">
      <alignment vertical="center" wrapText="1"/>
    </xf>
    <xf numFmtId="164" fontId="4" fillId="3" borderId="15" xfId="0" applyNumberFormat="1" applyFont="1" applyFill="1" applyBorder="1" applyAlignment="1">
      <alignment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2" fillId="0" borderId="14" xfId="0" applyNumberFormat="1" applyFont="1" applyBorder="1" applyAlignment="1">
      <alignment vertical="center" wrapText="1"/>
    </xf>
    <xf numFmtId="165" fontId="12" fillId="0" borderId="10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165" fontId="11" fillId="0" borderId="7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left" vertical="center"/>
    </xf>
    <xf numFmtId="166" fontId="5" fillId="0" borderId="7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166" fontId="5" fillId="3" borderId="7" xfId="0" applyNumberFormat="1" applyFont="1" applyFill="1" applyBorder="1" applyAlignment="1">
      <alignment vertical="center"/>
    </xf>
    <xf numFmtId="166" fontId="5" fillId="2" borderId="7" xfId="0" applyNumberFormat="1" applyFont="1" applyFill="1" applyBorder="1" applyAlignment="1">
      <alignment vertical="center"/>
    </xf>
    <xf numFmtId="164" fontId="5" fillId="0" borderId="20" xfId="0" applyNumberFormat="1" applyFont="1" applyBorder="1" applyAlignment="1">
      <alignment horizontal="left" vertical="center" wrapText="1"/>
    </xf>
    <xf numFmtId="166" fontId="5" fillId="0" borderId="21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justify" vertical="center"/>
    </xf>
    <xf numFmtId="0" fontId="1" fillId="0" borderId="0" xfId="0" applyFont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43" fontId="5" fillId="0" borderId="13" xfId="0" applyNumberFormat="1" applyFont="1" applyBorder="1" applyAlignment="1">
      <alignment horizontal="right" vertical="center"/>
    </xf>
    <xf numFmtId="43" fontId="5" fillId="0" borderId="6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43" fontId="5" fillId="0" borderId="7" xfId="0" applyNumberFormat="1" applyFont="1" applyBorder="1" applyAlignment="1">
      <alignment horizontal="right" vertical="center"/>
    </xf>
    <xf numFmtId="43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7" fontId="5" fillId="0" borderId="13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43" fontId="4" fillId="0" borderId="26" xfId="0" applyNumberFormat="1" applyFont="1" applyBorder="1" applyAlignment="1">
      <alignment horizontal="right" vertical="center"/>
    </xf>
    <xf numFmtId="43" fontId="4" fillId="0" borderId="2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0" fontId="5" fillId="0" borderId="14" xfId="0" applyFont="1" applyBorder="1"/>
    <xf numFmtId="0" fontId="5" fillId="0" borderId="8" xfId="0" applyFont="1" applyBorder="1"/>
    <xf numFmtId="165" fontId="4" fillId="0" borderId="17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/>
    <xf numFmtId="165" fontId="4" fillId="0" borderId="13" xfId="0" applyNumberFormat="1" applyFont="1" applyBorder="1" applyAlignment="1">
      <alignment horizontal="right" vertical="center" wrapText="1"/>
    </xf>
    <xf numFmtId="0" fontId="1" fillId="0" borderId="4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 indent="2"/>
    </xf>
    <xf numFmtId="165" fontId="5" fillId="0" borderId="21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2"/>
    </xf>
    <xf numFmtId="0" fontId="1" fillId="0" borderId="0" xfId="0" applyFont="1" applyFill="1"/>
    <xf numFmtId="0" fontId="5" fillId="0" borderId="6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164" fontId="14" fillId="0" borderId="14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vertical="center" wrapText="1"/>
    </xf>
    <xf numFmtId="2" fontId="5" fillId="0" borderId="7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167" fontId="5" fillId="0" borderId="7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6" fillId="0" borderId="28" xfId="0" applyFont="1" applyBorder="1" applyAlignment="1">
      <alignment vertical="center"/>
    </xf>
    <xf numFmtId="165" fontId="17" fillId="4" borderId="13" xfId="0" applyNumberFormat="1" applyFont="1" applyFill="1" applyBorder="1" applyAlignment="1">
      <alignment vertical="center" wrapText="1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8" xfId="0" applyNumberFormat="1" applyFont="1" applyFill="1" applyBorder="1" applyAlignment="1">
      <alignment vertical="center" wrapText="1"/>
    </xf>
    <xf numFmtId="164" fontId="11" fillId="0" borderId="16" xfId="0" applyNumberFormat="1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E58" workbookViewId="0">
      <selection activeCell="G72" sqref="G72"/>
    </sheetView>
  </sheetViews>
  <sheetFormatPr baseColWidth="10" defaultRowHeight="13.8" x14ac:dyDescent="0.3"/>
  <cols>
    <col min="1" max="1" width="1.33203125" style="1" hidden="1" customWidth="1"/>
    <col min="2" max="2" width="54" style="1" customWidth="1"/>
    <col min="3" max="3" width="20.5546875" style="29" customWidth="1"/>
    <col min="4" max="4" width="20.33203125" style="29" customWidth="1"/>
    <col min="5" max="5" width="53.109375" style="1" customWidth="1"/>
    <col min="6" max="6" width="19.5546875" style="29" customWidth="1"/>
    <col min="7" max="7" width="20" style="29" customWidth="1"/>
    <col min="8" max="256" width="11.44140625" style="1"/>
    <col min="257" max="257" width="0" style="1" hidden="1" customWidth="1"/>
    <col min="258" max="258" width="54" style="1" customWidth="1"/>
    <col min="259" max="259" width="20.5546875" style="1" customWidth="1"/>
    <col min="260" max="260" width="20.33203125" style="1" customWidth="1"/>
    <col min="261" max="261" width="53.109375" style="1" customWidth="1"/>
    <col min="262" max="262" width="19.5546875" style="1" customWidth="1"/>
    <col min="263" max="263" width="20" style="1" customWidth="1"/>
    <col min="264" max="512" width="11.44140625" style="1"/>
    <col min="513" max="513" width="0" style="1" hidden="1" customWidth="1"/>
    <col min="514" max="514" width="54" style="1" customWidth="1"/>
    <col min="515" max="515" width="20.5546875" style="1" customWidth="1"/>
    <col min="516" max="516" width="20.33203125" style="1" customWidth="1"/>
    <col min="517" max="517" width="53.109375" style="1" customWidth="1"/>
    <col min="518" max="518" width="19.5546875" style="1" customWidth="1"/>
    <col min="519" max="519" width="20" style="1" customWidth="1"/>
    <col min="520" max="768" width="11.44140625" style="1"/>
    <col min="769" max="769" width="0" style="1" hidden="1" customWidth="1"/>
    <col min="770" max="770" width="54" style="1" customWidth="1"/>
    <col min="771" max="771" width="20.5546875" style="1" customWidth="1"/>
    <col min="772" max="772" width="20.33203125" style="1" customWidth="1"/>
    <col min="773" max="773" width="53.109375" style="1" customWidth="1"/>
    <col min="774" max="774" width="19.5546875" style="1" customWidth="1"/>
    <col min="775" max="775" width="20" style="1" customWidth="1"/>
    <col min="776" max="1024" width="11.44140625" style="1"/>
    <col min="1025" max="1025" width="0" style="1" hidden="1" customWidth="1"/>
    <col min="1026" max="1026" width="54" style="1" customWidth="1"/>
    <col min="1027" max="1027" width="20.5546875" style="1" customWidth="1"/>
    <col min="1028" max="1028" width="20.33203125" style="1" customWidth="1"/>
    <col min="1029" max="1029" width="53.109375" style="1" customWidth="1"/>
    <col min="1030" max="1030" width="19.5546875" style="1" customWidth="1"/>
    <col min="1031" max="1031" width="20" style="1" customWidth="1"/>
    <col min="1032" max="1280" width="11.44140625" style="1"/>
    <col min="1281" max="1281" width="0" style="1" hidden="1" customWidth="1"/>
    <col min="1282" max="1282" width="54" style="1" customWidth="1"/>
    <col min="1283" max="1283" width="20.5546875" style="1" customWidth="1"/>
    <col min="1284" max="1284" width="20.33203125" style="1" customWidth="1"/>
    <col min="1285" max="1285" width="53.109375" style="1" customWidth="1"/>
    <col min="1286" max="1286" width="19.5546875" style="1" customWidth="1"/>
    <col min="1287" max="1287" width="20" style="1" customWidth="1"/>
    <col min="1288" max="1536" width="11.44140625" style="1"/>
    <col min="1537" max="1537" width="0" style="1" hidden="1" customWidth="1"/>
    <col min="1538" max="1538" width="54" style="1" customWidth="1"/>
    <col min="1539" max="1539" width="20.5546875" style="1" customWidth="1"/>
    <col min="1540" max="1540" width="20.33203125" style="1" customWidth="1"/>
    <col min="1541" max="1541" width="53.109375" style="1" customWidth="1"/>
    <col min="1542" max="1542" width="19.5546875" style="1" customWidth="1"/>
    <col min="1543" max="1543" width="20" style="1" customWidth="1"/>
    <col min="1544" max="1792" width="11.44140625" style="1"/>
    <col min="1793" max="1793" width="0" style="1" hidden="1" customWidth="1"/>
    <col min="1794" max="1794" width="54" style="1" customWidth="1"/>
    <col min="1795" max="1795" width="20.5546875" style="1" customWidth="1"/>
    <col min="1796" max="1796" width="20.33203125" style="1" customWidth="1"/>
    <col min="1797" max="1797" width="53.109375" style="1" customWidth="1"/>
    <col min="1798" max="1798" width="19.5546875" style="1" customWidth="1"/>
    <col min="1799" max="1799" width="20" style="1" customWidth="1"/>
    <col min="1800" max="2048" width="11.44140625" style="1"/>
    <col min="2049" max="2049" width="0" style="1" hidden="1" customWidth="1"/>
    <col min="2050" max="2050" width="54" style="1" customWidth="1"/>
    <col min="2051" max="2051" width="20.5546875" style="1" customWidth="1"/>
    <col min="2052" max="2052" width="20.33203125" style="1" customWidth="1"/>
    <col min="2053" max="2053" width="53.109375" style="1" customWidth="1"/>
    <col min="2054" max="2054" width="19.5546875" style="1" customWidth="1"/>
    <col min="2055" max="2055" width="20" style="1" customWidth="1"/>
    <col min="2056" max="2304" width="11.44140625" style="1"/>
    <col min="2305" max="2305" width="0" style="1" hidden="1" customWidth="1"/>
    <col min="2306" max="2306" width="54" style="1" customWidth="1"/>
    <col min="2307" max="2307" width="20.5546875" style="1" customWidth="1"/>
    <col min="2308" max="2308" width="20.33203125" style="1" customWidth="1"/>
    <col min="2309" max="2309" width="53.109375" style="1" customWidth="1"/>
    <col min="2310" max="2310" width="19.5546875" style="1" customWidth="1"/>
    <col min="2311" max="2311" width="20" style="1" customWidth="1"/>
    <col min="2312" max="2560" width="11.44140625" style="1"/>
    <col min="2561" max="2561" width="0" style="1" hidden="1" customWidth="1"/>
    <col min="2562" max="2562" width="54" style="1" customWidth="1"/>
    <col min="2563" max="2563" width="20.5546875" style="1" customWidth="1"/>
    <col min="2564" max="2564" width="20.33203125" style="1" customWidth="1"/>
    <col min="2565" max="2565" width="53.109375" style="1" customWidth="1"/>
    <col min="2566" max="2566" width="19.5546875" style="1" customWidth="1"/>
    <col min="2567" max="2567" width="20" style="1" customWidth="1"/>
    <col min="2568" max="2816" width="11.44140625" style="1"/>
    <col min="2817" max="2817" width="0" style="1" hidden="1" customWidth="1"/>
    <col min="2818" max="2818" width="54" style="1" customWidth="1"/>
    <col min="2819" max="2819" width="20.5546875" style="1" customWidth="1"/>
    <col min="2820" max="2820" width="20.33203125" style="1" customWidth="1"/>
    <col min="2821" max="2821" width="53.109375" style="1" customWidth="1"/>
    <col min="2822" max="2822" width="19.5546875" style="1" customWidth="1"/>
    <col min="2823" max="2823" width="20" style="1" customWidth="1"/>
    <col min="2824" max="3072" width="11.44140625" style="1"/>
    <col min="3073" max="3073" width="0" style="1" hidden="1" customWidth="1"/>
    <col min="3074" max="3074" width="54" style="1" customWidth="1"/>
    <col min="3075" max="3075" width="20.5546875" style="1" customWidth="1"/>
    <col min="3076" max="3076" width="20.33203125" style="1" customWidth="1"/>
    <col min="3077" max="3077" width="53.109375" style="1" customWidth="1"/>
    <col min="3078" max="3078" width="19.5546875" style="1" customWidth="1"/>
    <col min="3079" max="3079" width="20" style="1" customWidth="1"/>
    <col min="3080" max="3328" width="11.44140625" style="1"/>
    <col min="3329" max="3329" width="0" style="1" hidden="1" customWidth="1"/>
    <col min="3330" max="3330" width="54" style="1" customWidth="1"/>
    <col min="3331" max="3331" width="20.5546875" style="1" customWidth="1"/>
    <col min="3332" max="3332" width="20.33203125" style="1" customWidth="1"/>
    <col min="3333" max="3333" width="53.109375" style="1" customWidth="1"/>
    <col min="3334" max="3334" width="19.5546875" style="1" customWidth="1"/>
    <col min="3335" max="3335" width="20" style="1" customWidth="1"/>
    <col min="3336" max="3584" width="11.44140625" style="1"/>
    <col min="3585" max="3585" width="0" style="1" hidden="1" customWidth="1"/>
    <col min="3586" max="3586" width="54" style="1" customWidth="1"/>
    <col min="3587" max="3587" width="20.5546875" style="1" customWidth="1"/>
    <col min="3588" max="3588" width="20.33203125" style="1" customWidth="1"/>
    <col min="3589" max="3589" width="53.109375" style="1" customWidth="1"/>
    <col min="3590" max="3590" width="19.5546875" style="1" customWidth="1"/>
    <col min="3591" max="3591" width="20" style="1" customWidth="1"/>
    <col min="3592" max="3840" width="11.44140625" style="1"/>
    <col min="3841" max="3841" width="0" style="1" hidden="1" customWidth="1"/>
    <col min="3842" max="3842" width="54" style="1" customWidth="1"/>
    <col min="3843" max="3843" width="20.5546875" style="1" customWidth="1"/>
    <col min="3844" max="3844" width="20.33203125" style="1" customWidth="1"/>
    <col min="3845" max="3845" width="53.109375" style="1" customWidth="1"/>
    <col min="3846" max="3846" width="19.5546875" style="1" customWidth="1"/>
    <col min="3847" max="3847" width="20" style="1" customWidth="1"/>
    <col min="3848" max="4096" width="11.44140625" style="1"/>
    <col min="4097" max="4097" width="0" style="1" hidden="1" customWidth="1"/>
    <col min="4098" max="4098" width="54" style="1" customWidth="1"/>
    <col min="4099" max="4099" width="20.5546875" style="1" customWidth="1"/>
    <col min="4100" max="4100" width="20.33203125" style="1" customWidth="1"/>
    <col min="4101" max="4101" width="53.109375" style="1" customWidth="1"/>
    <col min="4102" max="4102" width="19.5546875" style="1" customWidth="1"/>
    <col min="4103" max="4103" width="20" style="1" customWidth="1"/>
    <col min="4104" max="4352" width="11.44140625" style="1"/>
    <col min="4353" max="4353" width="0" style="1" hidden="1" customWidth="1"/>
    <col min="4354" max="4354" width="54" style="1" customWidth="1"/>
    <col min="4355" max="4355" width="20.5546875" style="1" customWidth="1"/>
    <col min="4356" max="4356" width="20.33203125" style="1" customWidth="1"/>
    <col min="4357" max="4357" width="53.109375" style="1" customWidth="1"/>
    <col min="4358" max="4358" width="19.5546875" style="1" customWidth="1"/>
    <col min="4359" max="4359" width="20" style="1" customWidth="1"/>
    <col min="4360" max="4608" width="11.44140625" style="1"/>
    <col min="4609" max="4609" width="0" style="1" hidden="1" customWidth="1"/>
    <col min="4610" max="4610" width="54" style="1" customWidth="1"/>
    <col min="4611" max="4611" width="20.5546875" style="1" customWidth="1"/>
    <col min="4612" max="4612" width="20.33203125" style="1" customWidth="1"/>
    <col min="4613" max="4613" width="53.109375" style="1" customWidth="1"/>
    <col min="4614" max="4614" width="19.5546875" style="1" customWidth="1"/>
    <col min="4615" max="4615" width="20" style="1" customWidth="1"/>
    <col min="4616" max="4864" width="11.44140625" style="1"/>
    <col min="4865" max="4865" width="0" style="1" hidden="1" customWidth="1"/>
    <col min="4866" max="4866" width="54" style="1" customWidth="1"/>
    <col min="4867" max="4867" width="20.5546875" style="1" customWidth="1"/>
    <col min="4868" max="4868" width="20.33203125" style="1" customWidth="1"/>
    <col min="4869" max="4869" width="53.109375" style="1" customWidth="1"/>
    <col min="4870" max="4870" width="19.5546875" style="1" customWidth="1"/>
    <col min="4871" max="4871" width="20" style="1" customWidth="1"/>
    <col min="4872" max="5120" width="11.44140625" style="1"/>
    <col min="5121" max="5121" width="0" style="1" hidden="1" customWidth="1"/>
    <col min="5122" max="5122" width="54" style="1" customWidth="1"/>
    <col min="5123" max="5123" width="20.5546875" style="1" customWidth="1"/>
    <col min="5124" max="5124" width="20.33203125" style="1" customWidth="1"/>
    <col min="5125" max="5125" width="53.109375" style="1" customWidth="1"/>
    <col min="5126" max="5126" width="19.5546875" style="1" customWidth="1"/>
    <col min="5127" max="5127" width="20" style="1" customWidth="1"/>
    <col min="5128" max="5376" width="11.44140625" style="1"/>
    <col min="5377" max="5377" width="0" style="1" hidden="1" customWidth="1"/>
    <col min="5378" max="5378" width="54" style="1" customWidth="1"/>
    <col min="5379" max="5379" width="20.5546875" style="1" customWidth="1"/>
    <col min="5380" max="5380" width="20.33203125" style="1" customWidth="1"/>
    <col min="5381" max="5381" width="53.109375" style="1" customWidth="1"/>
    <col min="5382" max="5382" width="19.5546875" style="1" customWidth="1"/>
    <col min="5383" max="5383" width="20" style="1" customWidth="1"/>
    <col min="5384" max="5632" width="11.44140625" style="1"/>
    <col min="5633" max="5633" width="0" style="1" hidden="1" customWidth="1"/>
    <col min="5634" max="5634" width="54" style="1" customWidth="1"/>
    <col min="5635" max="5635" width="20.5546875" style="1" customWidth="1"/>
    <col min="5636" max="5636" width="20.33203125" style="1" customWidth="1"/>
    <col min="5637" max="5637" width="53.109375" style="1" customWidth="1"/>
    <col min="5638" max="5638" width="19.5546875" style="1" customWidth="1"/>
    <col min="5639" max="5639" width="20" style="1" customWidth="1"/>
    <col min="5640" max="5888" width="11.44140625" style="1"/>
    <col min="5889" max="5889" width="0" style="1" hidden="1" customWidth="1"/>
    <col min="5890" max="5890" width="54" style="1" customWidth="1"/>
    <col min="5891" max="5891" width="20.5546875" style="1" customWidth="1"/>
    <col min="5892" max="5892" width="20.33203125" style="1" customWidth="1"/>
    <col min="5893" max="5893" width="53.109375" style="1" customWidth="1"/>
    <col min="5894" max="5894" width="19.5546875" style="1" customWidth="1"/>
    <col min="5895" max="5895" width="20" style="1" customWidth="1"/>
    <col min="5896" max="6144" width="11.44140625" style="1"/>
    <col min="6145" max="6145" width="0" style="1" hidden="1" customWidth="1"/>
    <col min="6146" max="6146" width="54" style="1" customWidth="1"/>
    <col min="6147" max="6147" width="20.5546875" style="1" customWidth="1"/>
    <col min="6148" max="6148" width="20.33203125" style="1" customWidth="1"/>
    <col min="6149" max="6149" width="53.109375" style="1" customWidth="1"/>
    <col min="6150" max="6150" width="19.5546875" style="1" customWidth="1"/>
    <col min="6151" max="6151" width="20" style="1" customWidth="1"/>
    <col min="6152" max="6400" width="11.44140625" style="1"/>
    <col min="6401" max="6401" width="0" style="1" hidden="1" customWidth="1"/>
    <col min="6402" max="6402" width="54" style="1" customWidth="1"/>
    <col min="6403" max="6403" width="20.5546875" style="1" customWidth="1"/>
    <col min="6404" max="6404" width="20.33203125" style="1" customWidth="1"/>
    <col min="6405" max="6405" width="53.109375" style="1" customWidth="1"/>
    <col min="6406" max="6406" width="19.5546875" style="1" customWidth="1"/>
    <col min="6407" max="6407" width="20" style="1" customWidth="1"/>
    <col min="6408" max="6656" width="11.44140625" style="1"/>
    <col min="6657" max="6657" width="0" style="1" hidden="1" customWidth="1"/>
    <col min="6658" max="6658" width="54" style="1" customWidth="1"/>
    <col min="6659" max="6659" width="20.5546875" style="1" customWidth="1"/>
    <col min="6660" max="6660" width="20.33203125" style="1" customWidth="1"/>
    <col min="6661" max="6661" width="53.109375" style="1" customWidth="1"/>
    <col min="6662" max="6662" width="19.5546875" style="1" customWidth="1"/>
    <col min="6663" max="6663" width="20" style="1" customWidth="1"/>
    <col min="6664" max="6912" width="11.44140625" style="1"/>
    <col min="6913" max="6913" width="0" style="1" hidden="1" customWidth="1"/>
    <col min="6914" max="6914" width="54" style="1" customWidth="1"/>
    <col min="6915" max="6915" width="20.5546875" style="1" customWidth="1"/>
    <col min="6916" max="6916" width="20.33203125" style="1" customWidth="1"/>
    <col min="6917" max="6917" width="53.109375" style="1" customWidth="1"/>
    <col min="6918" max="6918" width="19.5546875" style="1" customWidth="1"/>
    <col min="6919" max="6919" width="20" style="1" customWidth="1"/>
    <col min="6920" max="7168" width="11.44140625" style="1"/>
    <col min="7169" max="7169" width="0" style="1" hidden="1" customWidth="1"/>
    <col min="7170" max="7170" width="54" style="1" customWidth="1"/>
    <col min="7171" max="7171" width="20.5546875" style="1" customWidth="1"/>
    <col min="7172" max="7172" width="20.33203125" style="1" customWidth="1"/>
    <col min="7173" max="7173" width="53.109375" style="1" customWidth="1"/>
    <col min="7174" max="7174" width="19.5546875" style="1" customWidth="1"/>
    <col min="7175" max="7175" width="20" style="1" customWidth="1"/>
    <col min="7176" max="7424" width="11.44140625" style="1"/>
    <col min="7425" max="7425" width="0" style="1" hidden="1" customWidth="1"/>
    <col min="7426" max="7426" width="54" style="1" customWidth="1"/>
    <col min="7427" max="7427" width="20.5546875" style="1" customWidth="1"/>
    <col min="7428" max="7428" width="20.33203125" style="1" customWidth="1"/>
    <col min="7429" max="7429" width="53.109375" style="1" customWidth="1"/>
    <col min="7430" max="7430" width="19.5546875" style="1" customWidth="1"/>
    <col min="7431" max="7431" width="20" style="1" customWidth="1"/>
    <col min="7432" max="7680" width="11.44140625" style="1"/>
    <col min="7681" max="7681" width="0" style="1" hidden="1" customWidth="1"/>
    <col min="7682" max="7682" width="54" style="1" customWidth="1"/>
    <col min="7683" max="7683" width="20.5546875" style="1" customWidth="1"/>
    <col min="7684" max="7684" width="20.33203125" style="1" customWidth="1"/>
    <col min="7685" max="7685" width="53.109375" style="1" customWidth="1"/>
    <col min="7686" max="7686" width="19.5546875" style="1" customWidth="1"/>
    <col min="7687" max="7687" width="20" style="1" customWidth="1"/>
    <col min="7688" max="7936" width="11.44140625" style="1"/>
    <col min="7937" max="7937" width="0" style="1" hidden="1" customWidth="1"/>
    <col min="7938" max="7938" width="54" style="1" customWidth="1"/>
    <col min="7939" max="7939" width="20.5546875" style="1" customWidth="1"/>
    <col min="7940" max="7940" width="20.33203125" style="1" customWidth="1"/>
    <col min="7941" max="7941" width="53.109375" style="1" customWidth="1"/>
    <col min="7942" max="7942" width="19.5546875" style="1" customWidth="1"/>
    <col min="7943" max="7943" width="20" style="1" customWidth="1"/>
    <col min="7944" max="8192" width="11.44140625" style="1"/>
    <col min="8193" max="8193" width="0" style="1" hidden="1" customWidth="1"/>
    <col min="8194" max="8194" width="54" style="1" customWidth="1"/>
    <col min="8195" max="8195" width="20.5546875" style="1" customWidth="1"/>
    <col min="8196" max="8196" width="20.33203125" style="1" customWidth="1"/>
    <col min="8197" max="8197" width="53.109375" style="1" customWidth="1"/>
    <col min="8198" max="8198" width="19.5546875" style="1" customWidth="1"/>
    <col min="8199" max="8199" width="20" style="1" customWidth="1"/>
    <col min="8200" max="8448" width="11.44140625" style="1"/>
    <col min="8449" max="8449" width="0" style="1" hidden="1" customWidth="1"/>
    <col min="8450" max="8450" width="54" style="1" customWidth="1"/>
    <col min="8451" max="8451" width="20.5546875" style="1" customWidth="1"/>
    <col min="8452" max="8452" width="20.33203125" style="1" customWidth="1"/>
    <col min="8453" max="8453" width="53.109375" style="1" customWidth="1"/>
    <col min="8454" max="8454" width="19.5546875" style="1" customWidth="1"/>
    <col min="8455" max="8455" width="20" style="1" customWidth="1"/>
    <col min="8456" max="8704" width="11.44140625" style="1"/>
    <col min="8705" max="8705" width="0" style="1" hidden="1" customWidth="1"/>
    <col min="8706" max="8706" width="54" style="1" customWidth="1"/>
    <col min="8707" max="8707" width="20.5546875" style="1" customWidth="1"/>
    <col min="8708" max="8708" width="20.33203125" style="1" customWidth="1"/>
    <col min="8709" max="8709" width="53.109375" style="1" customWidth="1"/>
    <col min="8710" max="8710" width="19.5546875" style="1" customWidth="1"/>
    <col min="8711" max="8711" width="20" style="1" customWidth="1"/>
    <col min="8712" max="8960" width="11.44140625" style="1"/>
    <col min="8961" max="8961" width="0" style="1" hidden="1" customWidth="1"/>
    <col min="8962" max="8962" width="54" style="1" customWidth="1"/>
    <col min="8963" max="8963" width="20.5546875" style="1" customWidth="1"/>
    <col min="8964" max="8964" width="20.33203125" style="1" customWidth="1"/>
    <col min="8965" max="8965" width="53.109375" style="1" customWidth="1"/>
    <col min="8966" max="8966" width="19.5546875" style="1" customWidth="1"/>
    <col min="8967" max="8967" width="20" style="1" customWidth="1"/>
    <col min="8968" max="9216" width="11.44140625" style="1"/>
    <col min="9217" max="9217" width="0" style="1" hidden="1" customWidth="1"/>
    <col min="9218" max="9218" width="54" style="1" customWidth="1"/>
    <col min="9219" max="9219" width="20.5546875" style="1" customWidth="1"/>
    <col min="9220" max="9220" width="20.33203125" style="1" customWidth="1"/>
    <col min="9221" max="9221" width="53.109375" style="1" customWidth="1"/>
    <col min="9222" max="9222" width="19.5546875" style="1" customWidth="1"/>
    <col min="9223" max="9223" width="20" style="1" customWidth="1"/>
    <col min="9224" max="9472" width="11.44140625" style="1"/>
    <col min="9473" max="9473" width="0" style="1" hidden="1" customWidth="1"/>
    <col min="9474" max="9474" width="54" style="1" customWidth="1"/>
    <col min="9475" max="9475" width="20.5546875" style="1" customWidth="1"/>
    <col min="9476" max="9476" width="20.33203125" style="1" customWidth="1"/>
    <col min="9477" max="9477" width="53.109375" style="1" customWidth="1"/>
    <col min="9478" max="9478" width="19.5546875" style="1" customWidth="1"/>
    <col min="9479" max="9479" width="20" style="1" customWidth="1"/>
    <col min="9480" max="9728" width="11.44140625" style="1"/>
    <col min="9729" max="9729" width="0" style="1" hidden="1" customWidth="1"/>
    <col min="9730" max="9730" width="54" style="1" customWidth="1"/>
    <col min="9731" max="9731" width="20.5546875" style="1" customWidth="1"/>
    <col min="9732" max="9732" width="20.33203125" style="1" customWidth="1"/>
    <col min="9733" max="9733" width="53.109375" style="1" customWidth="1"/>
    <col min="9734" max="9734" width="19.5546875" style="1" customWidth="1"/>
    <col min="9735" max="9735" width="20" style="1" customWidth="1"/>
    <col min="9736" max="9984" width="11.44140625" style="1"/>
    <col min="9985" max="9985" width="0" style="1" hidden="1" customWidth="1"/>
    <col min="9986" max="9986" width="54" style="1" customWidth="1"/>
    <col min="9987" max="9987" width="20.5546875" style="1" customWidth="1"/>
    <col min="9988" max="9988" width="20.33203125" style="1" customWidth="1"/>
    <col min="9989" max="9989" width="53.109375" style="1" customWidth="1"/>
    <col min="9990" max="9990" width="19.5546875" style="1" customWidth="1"/>
    <col min="9991" max="9991" width="20" style="1" customWidth="1"/>
    <col min="9992" max="10240" width="11.44140625" style="1"/>
    <col min="10241" max="10241" width="0" style="1" hidden="1" customWidth="1"/>
    <col min="10242" max="10242" width="54" style="1" customWidth="1"/>
    <col min="10243" max="10243" width="20.5546875" style="1" customWidth="1"/>
    <col min="10244" max="10244" width="20.33203125" style="1" customWidth="1"/>
    <col min="10245" max="10245" width="53.109375" style="1" customWidth="1"/>
    <col min="10246" max="10246" width="19.5546875" style="1" customWidth="1"/>
    <col min="10247" max="10247" width="20" style="1" customWidth="1"/>
    <col min="10248" max="10496" width="11.44140625" style="1"/>
    <col min="10497" max="10497" width="0" style="1" hidden="1" customWidth="1"/>
    <col min="10498" max="10498" width="54" style="1" customWidth="1"/>
    <col min="10499" max="10499" width="20.5546875" style="1" customWidth="1"/>
    <col min="10500" max="10500" width="20.33203125" style="1" customWidth="1"/>
    <col min="10501" max="10501" width="53.109375" style="1" customWidth="1"/>
    <col min="10502" max="10502" width="19.5546875" style="1" customWidth="1"/>
    <col min="10503" max="10503" width="20" style="1" customWidth="1"/>
    <col min="10504" max="10752" width="11.44140625" style="1"/>
    <col min="10753" max="10753" width="0" style="1" hidden="1" customWidth="1"/>
    <col min="10754" max="10754" width="54" style="1" customWidth="1"/>
    <col min="10755" max="10755" width="20.5546875" style="1" customWidth="1"/>
    <col min="10756" max="10756" width="20.33203125" style="1" customWidth="1"/>
    <col min="10757" max="10757" width="53.109375" style="1" customWidth="1"/>
    <col min="10758" max="10758" width="19.5546875" style="1" customWidth="1"/>
    <col min="10759" max="10759" width="20" style="1" customWidth="1"/>
    <col min="10760" max="11008" width="11.44140625" style="1"/>
    <col min="11009" max="11009" width="0" style="1" hidden="1" customWidth="1"/>
    <col min="11010" max="11010" width="54" style="1" customWidth="1"/>
    <col min="11011" max="11011" width="20.5546875" style="1" customWidth="1"/>
    <col min="11012" max="11012" width="20.33203125" style="1" customWidth="1"/>
    <col min="11013" max="11013" width="53.109375" style="1" customWidth="1"/>
    <col min="11014" max="11014" width="19.5546875" style="1" customWidth="1"/>
    <col min="11015" max="11015" width="20" style="1" customWidth="1"/>
    <col min="11016" max="11264" width="11.44140625" style="1"/>
    <col min="11265" max="11265" width="0" style="1" hidden="1" customWidth="1"/>
    <col min="11266" max="11266" width="54" style="1" customWidth="1"/>
    <col min="11267" max="11267" width="20.5546875" style="1" customWidth="1"/>
    <col min="11268" max="11268" width="20.33203125" style="1" customWidth="1"/>
    <col min="11269" max="11269" width="53.109375" style="1" customWidth="1"/>
    <col min="11270" max="11270" width="19.5546875" style="1" customWidth="1"/>
    <col min="11271" max="11271" width="20" style="1" customWidth="1"/>
    <col min="11272" max="11520" width="11.44140625" style="1"/>
    <col min="11521" max="11521" width="0" style="1" hidden="1" customWidth="1"/>
    <col min="11522" max="11522" width="54" style="1" customWidth="1"/>
    <col min="11523" max="11523" width="20.5546875" style="1" customWidth="1"/>
    <col min="11524" max="11524" width="20.33203125" style="1" customWidth="1"/>
    <col min="11525" max="11525" width="53.109375" style="1" customWidth="1"/>
    <col min="11526" max="11526" width="19.5546875" style="1" customWidth="1"/>
    <col min="11527" max="11527" width="20" style="1" customWidth="1"/>
    <col min="11528" max="11776" width="11.44140625" style="1"/>
    <col min="11777" max="11777" width="0" style="1" hidden="1" customWidth="1"/>
    <col min="11778" max="11778" width="54" style="1" customWidth="1"/>
    <col min="11779" max="11779" width="20.5546875" style="1" customWidth="1"/>
    <col min="11780" max="11780" width="20.33203125" style="1" customWidth="1"/>
    <col min="11781" max="11781" width="53.109375" style="1" customWidth="1"/>
    <col min="11782" max="11782" width="19.5546875" style="1" customWidth="1"/>
    <col min="11783" max="11783" width="20" style="1" customWidth="1"/>
    <col min="11784" max="12032" width="11.44140625" style="1"/>
    <col min="12033" max="12033" width="0" style="1" hidden="1" customWidth="1"/>
    <col min="12034" max="12034" width="54" style="1" customWidth="1"/>
    <col min="12035" max="12035" width="20.5546875" style="1" customWidth="1"/>
    <col min="12036" max="12036" width="20.33203125" style="1" customWidth="1"/>
    <col min="12037" max="12037" width="53.109375" style="1" customWidth="1"/>
    <col min="12038" max="12038" width="19.5546875" style="1" customWidth="1"/>
    <col min="12039" max="12039" width="20" style="1" customWidth="1"/>
    <col min="12040" max="12288" width="11.44140625" style="1"/>
    <col min="12289" max="12289" width="0" style="1" hidden="1" customWidth="1"/>
    <col min="12290" max="12290" width="54" style="1" customWidth="1"/>
    <col min="12291" max="12291" width="20.5546875" style="1" customWidth="1"/>
    <col min="12292" max="12292" width="20.33203125" style="1" customWidth="1"/>
    <col min="12293" max="12293" width="53.109375" style="1" customWidth="1"/>
    <col min="12294" max="12294" width="19.5546875" style="1" customWidth="1"/>
    <col min="12295" max="12295" width="20" style="1" customWidth="1"/>
    <col min="12296" max="12544" width="11.44140625" style="1"/>
    <col min="12545" max="12545" width="0" style="1" hidden="1" customWidth="1"/>
    <col min="12546" max="12546" width="54" style="1" customWidth="1"/>
    <col min="12547" max="12547" width="20.5546875" style="1" customWidth="1"/>
    <col min="12548" max="12548" width="20.33203125" style="1" customWidth="1"/>
    <col min="12549" max="12549" width="53.109375" style="1" customWidth="1"/>
    <col min="12550" max="12550" width="19.5546875" style="1" customWidth="1"/>
    <col min="12551" max="12551" width="20" style="1" customWidth="1"/>
    <col min="12552" max="12800" width="11.44140625" style="1"/>
    <col min="12801" max="12801" width="0" style="1" hidden="1" customWidth="1"/>
    <col min="12802" max="12802" width="54" style="1" customWidth="1"/>
    <col min="12803" max="12803" width="20.5546875" style="1" customWidth="1"/>
    <col min="12804" max="12804" width="20.33203125" style="1" customWidth="1"/>
    <col min="12805" max="12805" width="53.109375" style="1" customWidth="1"/>
    <col min="12806" max="12806" width="19.5546875" style="1" customWidth="1"/>
    <col min="12807" max="12807" width="20" style="1" customWidth="1"/>
    <col min="12808" max="13056" width="11.44140625" style="1"/>
    <col min="13057" max="13057" width="0" style="1" hidden="1" customWidth="1"/>
    <col min="13058" max="13058" width="54" style="1" customWidth="1"/>
    <col min="13059" max="13059" width="20.5546875" style="1" customWidth="1"/>
    <col min="13060" max="13060" width="20.33203125" style="1" customWidth="1"/>
    <col min="13061" max="13061" width="53.109375" style="1" customWidth="1"/>
    <col min="13062" max="13062" width="19.5546875" style="1" customWidth="1"/>
    <col min="13063" max="13063" width="20" style="1" customWidth="1"/>
    <col min="13064" max="13312" width="11.44140625" style="1"/>
    <col min="13313" max="13313" width="0" style="1" hidden="1" customWidth="1"/>
    <col min="13314" max="13314" width="54" style="1" customWidth="1"/>
    <col min="13315" max="13315" width="20.5546875" style="1" customWidth="1"/>
    <col min="13316" max="13316" width="20.33203125" style="1" customWidth="1"/>
    <col min="13317" max="13317" width="53.109375" style="1" customWidth="1"/>
    <col min="13318" max="13318" width="19.5546875" style="1" customWidth="1"/>
    <col min="13319" max="13319" width="20" style="1" customWidth="1"/>
    <col min="13320" max="13568" width="11.44140625" style="1"/>
    <col min="13569" max="13569" width="0" style="1" hidden="1" customWidth="1"/>
    <col min="13570" max="13570" width="54" style="1" customWidth="1"/>
    <col min="13571" max="13571" width="20.5546875" style="1" customWidth="1"/>
    <col min="13572" max="13572" width="20.33203125" style="1" customWidth="1"/>
    <col min="13573" max="13573" width="53.109375" style="1" customWidth="1"/>
    <col min="13574" max="13574" width="19.5546875" style="1" customWidth="1"/>
    <col min="13575" max="13575" width="20" style="1" customWidth="1"/>
    <col min="13576" max="13824" width="11.44140625" style="1"/>
    <col min="13825" max="13825" width="0" style="1" hidden="1" customWidth="1"/>
    <col min="13826" max="13826" width="54" style="1" customWidth="1"/>
    <col min="13827" max="13827" width="20.5546875" style="1" customWidth="1"/>
    <col min="13828" max="13828" width="20.33203125" style="1" customWidth="1"/>
    <col min="13829" max="13829" width="53.109375" style="1" customWidth="1"/>
    <col min="13830" max="13830" width="19.5546875" style="1" customWidth="1"/>
    <col min="13831" max="13831" width="20" style="1" customWidth="1"/>
    <col min="13832" max="14080" width="11.44140625" style="1"/>
    <col min="14081" max="14081" width="0" style="1" hidden="1" customWidth="1"/>
    <col min="14082" max="14082" width="54" style="1" customWidth="1"/>
    <col min="14083" max="14083" width="20.5546875" style="1" customWidth="1"/>
    <col min="14084" max="14084" width="20.33203125" style="1" customWidth="1"/>
    <col min="14085" max="14085" width="53.109375" style="1" customWidth="1"/>
    <col min="14086" max="14086" width="19.5546875" style="1" customWidth="1"/>
    <col min="14087" max="14087" width="20" style="1" customWidth="1"/>
    <col min="14088" max="14336" width="11.44140625" style="1"/>
    <col min="14337" max="14337" width="0" style="1" hidden="1" customWidth="1"/>
    <col min="14338" max="14338" width="54" style="1" customWidth="1"/>
    <col min="14339" max="14339" width="20.5546875" style="1" customWidth="1"/>
    <col min="14340" max="14340" width="20.33203125" style="1" customWidth="1"/>
    <col min="14341" max="14341" width="53.109375" style="1" customWidth="1"/>
    <col min="14342" max="14342" width="19.5546875" style="1" customWidth="1"/>
    <col min="14343" max="14343" width="20" style="1" customWidth="1"/>
    <col min="14344" max="14592" width="11.44140625" style="1"/>
    <col min="14593" max="14593" width="0" style="1" hidden="1" customWidth="1"/>
    <col min="14594" max="14594" width="54" style="1" customWidth="1"/>
    <col min="14595" max="14595" width="20.5546875" style="1" customWidth="1"/>
    <col min="14596" max="14596" width="20.33203125" style="1" customWidth="1"/>
    <col min="14597" max="14597" width="53.109375" style="1" customWidth="1"/>
    <col min="14598" max="14598" width="19.5546875" style="1" customWidth="1"/>
    <col min="14599" max="14599" width="20" style="1" customWidth="1"/>
    <col min="14600" max="14848" width="11.44140625" style="1"/>
    <col min="14849" max="14849" width="0" style="1" hidden="1" customWidth="1"/>
    <col min="14850" max="14850" width="54" style="1" customWidth="1"/>
    <col min="14851" max="14851" width="20.5546875" style="1" customWidth="1"/>
    <col min="14852" max="14852" width="20.33203125" style="1" customWidth="1"/>
    <col min="14853" max="14853" width="53.109375" style="1" customWidth="1"/>
    <col min="14854" max="14854" width="19.5546875" style="1" customWidth="1"/>
    <col min="14855" max="14855" width="20" style="1" customWidth="1"/>
    <col min="14856" max="15104" width="11.44140625" style="1"/>
    <col min="15105" max="15105" width="0" style="1" hidden="1" customWidth="1"/>
    <col min="15106" max="15106" width="54" style="1" customWidth="1"/>
    <col min="15107" max="15107" width="20.5546875" style="1" customWidth="1"/>
    <col min="15108" max="15108" width="20.33203125" style="1" customWidth="1"/>
    <col min="15109" max="15109" width="53.109375" style="1" customWidth="1"/>
    <col min="15110" max="15110" width="19.5546875" style="1" customWidth="1"/>
    <col min="15111" max="15111" width="20" style="1" customWidth="1"/>
    <col min="15112" max="15360" width="11.44140625" style="1"/>
    <col min="15361" max="15361" width="0" style="1" hidden="1" customWidth="1"/>
    <col min="15362" max="15362" width="54" style="1" customWidth="1"/>
    <col min="15363" max="15363" width="20.5546875" style="1" customWidth="1"/>
    <col min="15364" max="15364" width="20.33203125" style="1" customWidth="1"/>
    <col min="15365" max="15365" width="53.109375" style="1" customWidth="1"/>
    <col min="15366" max="15366" width="19.5546875" style="1" customWidth="1"/>
    <col min="15367" max="15367" width="20" style="1" customWidth="1"/>
    <col min="15368" max="15616" width="11.44140625" style="1"/>
    <col min="15617" max="15617" width="0" style="1" hidden="1" customWidth="1"/>
    <col min="15618" max="15618" width="54" style="1" customWidth="1"/>
    <col min="15619" max="15619" width="20.5546875" style="1" customWidth="1"/>
    <col min="15620" max="15620" width="20.33203125" style="1" customWidth="1"/>
    <col min="15621" max="15621" width="53.109375" style="1" customWidth="1"/>
    <col min="15622" max="15622" width="19.5546875" style="1" customWidth="1"/>
    <col min="15623" max="15623" width="20" style="1" customWidth="1"/>
    <col min="15624" max="15872" width="11.44140625" style="1"/>
    <col min="15873" max="15873" width="0" style="1" hidden="1" customWidth="1"/>
    <col min="15874" max="15874" width="54" style="1" customWidth="1"/>
    <col min="15875" max="15875" width="20.5546875" style="1" customWidth="1"/>
    <col min="15876" max="15876" width="20.33203125" style="1" customWidth="1"/>
    <col min="15877" max="15877" width="53.109375" style="1" customWidth="1"/>
    <col min="15878" max="15878" width="19.5546875" style="1" customWidth="1"/>
    <col min="15879" max="15879" width="20" style="1" customWidth="1"/>
    <col min="15880" max="16128" width="11.44140625" style="1"/>
    <col min="16129" max="16129" width="0" style="1" hidden="1" customWidth="1"/>
    <col min="16130" max="16130" width="54" style="1" customWidth="1"/>
    <col min="16131" max="16131" width="20.5546875" style="1" customWidth="1"/>
    <col min="16132" max="16132" width="20.33203125" style="1" customWidth="1"/>
    <col min="16133" max="16133" width="53.109375" style="1" customWidth="1"/>
    <col min="16134" max="16134" width="19.5546875" style="1" customWidth="1"/>
    <col min="16135" max="16135" width="20" style="1" customWidth="1"/>
    <col min="16136" max="16384" width="11.44140625" style="1"/>
  </cols>
  <sheetData>
    <row r="1" spans="2:10" ht="17.399999999999999" x14ac:dyDescent="0.3">
      <c r="B1" s="173" t="s">
        <v>0</v>
      </c>
      <c r="C1" s="174"/>
      <c r="D1" s="174"/>
      <c r="E1" s="174"/>
      <c r="F1" s="174"/>
      <c r="G1" s="175"/>
      <c r="H1" s="2"/>
      <c r="I1" s="2"/>
      <c r="J1" s="3"/>
    </row>
    <row r="2" spans="2:10" ht="17.399999999999999" x14ac:dyDescent="0.3">
      <c r="B2" s="176" t="s">
        <v>1</v>
      </c>
      <c r="C2" s="177"/>
      <c r="D2" s="177"/>
      <c r="E2" s="177"/>
      <c r="F2" s="177"/>
      <c r="G2" s="178"/>
    </row>
    <row r="3" spans="2:10" ht="17.399999999999999" x14ac:dyDescent="0.3">
      <c r="B3" s="176" t="s">
        <v>476</v>
      </c>
      <c r="C3" s="177"/>
      <c r="D3" s="177"/>
      <c r="E3" s="177"/>
      <c r="F3" s="177"/>
      <c r="G3" s="178"/>
    </row>
    <row r="4" spans="2:10" ht="18" thickBot="1" x14ac:dyDescent="0.35">
      <c r="B4" s="179" t="s">
        <v>2</v>
      </c>
      <c r="C4" s="180"/>
      <c r="D4" s="180"/>
      <c r="E4" s="180"/>
      <c r="F4" s="180"/>
      <c r="G4" s="181"/>
    </row>
    <row r="5" spans="2:10" ht="52.8" thickBot="1" x14ac:dyDescent="0.35">
      <c r="B5" s="4" t="s">
        <v>3</v>
      </c>
      <c r="C5" s="5" t="s">
        <v>459</v>
      </c>
      <c r="D5" s="5" t="s">
        <v>461</v>
      </c>
      <c r="E5" s="5" t="s">
        <v>3</v>
      </c>
      <c r="F5" s="5" t="s">
        <v>459</v>
      </c>
      <c r="G5" s="5" t="s">
        <v>460</v>
      </c>
    </row>
    <row r="6" spans="2:10" ht="24.75" customHeight="1" x14ac:dyDescent="0.3">
      <c r="B6" s="6" t="s">
        <v>4</v>
      </c>
      <c r="C6" s="7"/>
      <c r="D6" s="7"/>
      <c r="E6" s="8" t="s">
        <v>5</v>
      </c>
      <c r="F6" s="7"/>
      <c r="G6" s="7"/>
    </row>
    <row r="7" spans="2:10" ht="22.5" customHeight="1" x14ac:dyDescent="0.3">
      <c r="B7" s="6" t="s">
        <v>6</v>
      </c>
      <c r="C7" s="9"/>
      <c r="D7" s="9"/>
      <c r="E7" s="8" t="s">
        <v>7</v>
      </c>
      <c r="F7" s="9"/>
      <c r="G7" s="9"/>
    </row>
    <row r="8" spans="2:10" ht="48" customHeight="1" x14ac:dyDescent="0.3">
      <c r="B8" s="10" t="s">
        <v>8</v>
      </c>
      <c r="C8" s="11">
        <f>SUM(C9:C15)</f>
        <v>9379442.6299999431</v>
      </c>
      <c r="D8" s="11">
        <f>SUM(D9:D15)</f>
        <v>8452980.1199999992</v>
      </c>
      <c r="E8" s="12" t="s">
        <v>9</v>
      </c>
      <c r="F8" s="11">
        <f>SUM(F9:F17)</f>
        <v>1050581.3599999836</v>
      </c>
      <c r="G8" s="11">
        <f>SUM(G9:G17)</f>
        <v>1619097.5999999999</v>
      </c>
    </row>
    <row r="9" spans="2:10" ht="48" customHeight="1" x14ac:dyDescent="0.3">
      <c r="B9" s="13" t="s">
        <v>10</v>
      </c>
      <c r="C9" s="11">
        <v>15000</v>
      </c>
      <c r="D9" s="11">
        <v>0</v>
      </c>
      <c r="E9" s="14" t="s">
        <v>11</v>
      </c>
      <c r="F9" s="11">
        <v>352842.84999998659</v>
      </c>
      <c r="G9" s="11">
        <v>497233.16</v>
      </c>
    </row>
    <row r="10" spans="2:10" ht="48.75" customHeight="1" x14ac:dyDescent="0.3">
      <c r="B10" s="13" t="s">
        <v>12</v>
      </c>
      <c r="C10" s="11">
        <v>9364442.6299999431</v>
      </c>
      <c r="D10" s="11">
        <v>8452980.1199999992</v>
      </c>
      <c r="E10" s="14" t="s">
        <v>13</v>
      </c>
      <c r="F10" s="11">
        <v>0</v>
      </c>
      <c r="G10" s="11">
        <v>0</v>
      </c>
    </row>
    <row r="11" spans="2:10" ht="47.25" customHeight="1" x14ac:dyDescent="0.3">
      <c r="B11" s="13" t="s">
        <v>14</v>
      </c>
      <c r="C11" s="11">
        <v>0</v>
      </c>
      <c r="D11" s="11">
        <v>0</v>
      </c>
      <c r="E11" s="14" t="s">
        <v>15</v>
      </c>
      <c r="F11" s="11">
        <v>0</v>
      </c>
      <c r="G11" s="11">
        <v>0</v>
      </c>
    </row>
    <row r="12" spans="2:10" ht="54.75" customHeight="1" x14ac:dyDescent="0.3">
      <c r="B12" s="13" t="s">
        <v>16</v>
      </c>
      <c r="C12" s="11">
        <v>0</v>
      </c>
      <c r="D12" s="11">
        <v>0</v>
      </c>
      <c r="E12" s="14" t="s">
        <v>17</v>
      </c>
      <c r="F12" s="11">
        <v>0</v>
      </c>
      <c r="G12" s="11">
        <v>0</v>
      </c>
    </row>
    <row r="13" spans="2:10" ht="43.5" customHeight="1" x14ac:dyDescent="0.3">
      <c r="B13" s="13" t="s">
        <v>18</v>
      </c>
      <c r="C13" s="11">
        <v>0</v>
      </c>
      <c r="D13" s="11">
        <v>0</v>
      </c>
      <c r="E13" s="14" t="s">
        <v>19</v>
      </c>
      <c r="F13" s="11">
        <v>0</v>
      </c>
      <c r="G13" s="11">
        <v>0</v>
      </c>
    </row>
    <row r="14" spans="2:10" ht="71.25" customHeight="1" x14ac:dyDescent="0.3">
      <c r="B14" s="13" t="s">
        <v>20</v>
      </c>
      <c r="C14" s="11">
        <v>0</v>
      </c>
      <c r="D14" s="11">
        <v>0</v>
      </c>
      <c r="E14" s="14" t="s">
        <v>21</v>
      </c>
      <c r="F14" s="11">
        <v>0</v>
      </c>
      <c r="G14" s="11">
        <v>0</v>
      </c>
    </row>
    <row r="15" spans="2:10" ht="53.25" customHeight="1" x14ac:dyDescent="0.3">
      <c r="B15" s="15" t="s">
        <v>22</v>
      </c>
      <c r="C15" s="11">
        <v>0</v>
      </c>
      <c r="D15" s="11">
        <v>0</v>
      </c>
      <c r="E15" s="16" t="s">
        <v>23</v>
      </c>
      <c r="F15" s="11">
        <v>697738.50999999698</v>
      </c>
      <c r="G15" s="11">
        <v>1121864.44</v>
      </c>
    </row>
    <row r="16" spans="2:10" ht="57.75" customHeight="1" x14ac:dyDescent="0.3">
      <c r="B16" s="15" t="s">
        <v>24</v>
      </c>
      <c r="C16" s="11">
        <f>SUM(C17:C23)</f>
        <v>92181.599999999744</v>
      </c>
      <c r="D16" s="11">
        <f>SUM(D17:D23)</f>
        <v>13220.46</v>
      </c>
      <c r="E16" s="16" t="s">
        <v>25</v>
      </c>
      <c r="F16" s="11">
        <v>0</v>
      </c>
      <c r="G16" s="11">
        <v>0</v>
      </c>
    </row>
    <row r="17" spans="2:7" ht="40.5" customHeight="1" x14ac:dyDescent="0.3">
      <c r="B17" s="15" t="s">
        <v>26</v>
      </c>
      <c r="C17" s="11">
        <v>0</v>
      </c>
      <c r="D17" s="11">
        <v>0</v>
      </c>
      <c r="E17" s="16" t="s">
        <v>27</v>
      </c>
      <c r="F17" s="11">
        <v>0</v>
      </c>
      <c r="G17" s="11">
        <v>0</v>
      </c>
    </row>
    <row r="18" spans="2:7" ht="45.75" customHeight="1" x14ac:dyDescent="0.3">
      <c r="B18" s="15" t="s">
        <v>28</v>
      </c>
      <c r="C18" s="11">
        <v>0</v>
      </c>
      <c r="D18" s="11">
        <v>0</v>
      </c>
      <c r="E18" s="17" t="s">
        <v>29</v>
      </c>
      <c r="F18" s="11">
        <f>SUM(F19:F21)</f>
        <v>0</v>
      </c>
      <c r="G18" s="11">
        <f>SUM(G19:G21)</f>
        <v>0</v>
      </c>
    </row>
    <row r="19" spans="2:7" ht="48.75" customHeight="1" x14ac:dyDescent="0.3">
      <c r="B19" s="15" t="s">
        <v>30</v>
      </c>
      <c r="C19" s="11">
        <v>92181.599999999744</v>
      </c>
      <c r="D19" s="11">
        <v>13220.46</v>
      </c>
      <c r="E19" s="16" t="s">
        <v>31</v>
      </c>
      <c r="F19" s="11">
        <v>0</v>
      </c>
      <c r="G19" s="11">
        <v>0</v>
      </c>
    </row>
    <row r="20" spans="2:7" ht="57" customHeight="1" x14ac:dyDescent="0.3">
      <c r="B20" s="15" t="s">
        <v>32</v>
      </c>
      <c r="C20" s="9">
        <v>0</v>
      </c>
      <c r="D20" s="9">
        <v>0</v>
      </c>
      <c r="E20" s="16" t="s">
        <v>33</v>
      </c>
      <c r="F20" s="11">
        <v>0</v>
      </c>
      <c r="G20" s="11">
        <v>0</v>
      </c>
    </row>
    <row r="21" spans="2:7" ht="47.25" customHeight="1" x14ac:dyDescent="0.3">
      <c r="B21" s="15" t="s">
        <v>34</v>
      </c>
      <c r="C21" s="9">
        <v>0</v>
      </c>
      <c r="D21" s="9">
        <v>0</v>
      </c>
      <c r="E21" s="16" t="s">
        <v>35</v>
      </c>
      <c r="F21" s="11">
        <v>0</v>
      </c>
      <c r="G21" s="11">
        <v>0</v>
      </c>
    </row>
    <row r="22" spans="2:7" ht="54.75" customHeight="1" x14ac:dyDescent="0.3">
      <c r="B22" s="15" t="s">
        <v>36</v>
      </c>
      <c r="C22" s="9">
        <v>0</v>
      </c>
      <c r="D22" s="9">
        <v>0</v>
      </c>
      <c r="E22" s="17" t="s">
        <v>37</v>
      </c>
      <c r="F22" s="11">
        <f>SUM(F23:F24)</f>
        <v>0</v>
      </c>
      <c r="G22" s="11">
        <f>SUM(G23:G24)</f>
        <v>0</v>
      </c>
    </row>
    <row r="23" spans="2:7" ht="50.25" customHeight="1" x14ac:dyDescent="0.3">
      <c r="B23" s="15" t="s">
        <v>38</v>
      </c>
      <c r="C23" s="9">
        <v>0</v>
      </c>
      <c r="D23" s="9">
        <v>0</v>
      </c>
      <c r="E23" s="16" t="s">
        <v>39</v>
      </c>
      <c r="F23" s="11">
        <v>0</v>
      </c>
      <c r="G23" s="11">
        <v>0</v>
      </c>
    </row>
    <row r="24" spans="2:7" ht="52.5" customHeight="1" x14ac:dyDescent="0.3">
      <c r="B24" s="15" t="s">
        <v>40</v>
      </c>
      <c r="C24" s="11">
        <f>SUM(C25:C29)</f>
        <v>465022.80999999994</v>
      </c>
      <c r="D24" s="11">
        <f>SUM(D25:D29)</f>
        <v>3295.7</v>
      </c>
      <c r="E24" s="16" t="s">
        <v>41</v>
      </c>
      <c r="F24" s="11">
        <v>0</v>
      </c>
      <c r="G24" s="11">
        <v>0</v>
      </c>
    </row>
    <row r="25" spans="2:7" ht="74.25" customHeight="1" x14ac:dyDescent="0.3">
      <c r="B25" s="15" t="s">
        <v>42</v>
      </c>
      <c r="C25" s="11">
        <v>465022.80999999994</v>
      </c>
      <c r="D25" s="11">
        <v>3295.7</v>
      </c>
      <c r="E25" s="17" t="s">
        <v>43</v>
      </c>
      <c r="F25" s="11">
        <v>0</v>
      </c>
      <c r="G25" s="11">
        <v>0</v>
      </c>
    </row>
    <row r="26" spans="2:7" ht="60" customHeight="1" x14ac:dyDescent="0.3">
      <c r="B26" s="15" t="s">
        <v>44</v>
      </c>
      <c r="C26" s="11">
        <v>0</v>
      </c>
      <c r="D26" s="11">
        <v>0</v>
      </c>
      <c r="E26" s="17" t="s">
        <v>45</v>
      </c>
      <c r="F26" s="11">
        <f>SUM(F27:F29)</f>
        <v>0</v>
      </c>
      <c r="G26" s="11">
        <f>SUM(G27:G29)</f>
        <v>0</v>
      </c>
    </row>
    <row r="27" spans="2:7" ht="55.5" customHeight="1" x14ac:dyDescent="0.3">
      <c r="B27" s="15" t="s">
        <v>46</v>
      </c>
      <c r="C27" s="11">
        <v>0</v>
      </c>
      <c r="D27" s="11">
        <v>0</v>
      </c>
      <c r="E27" s="16" t="s">
        <v>47</v>
      </c>
      <c r="F27" s="11">
        <v>0</v>
      </c>
      <c r="G27" s="11">
        <v>0</v>
      </c>
    </row>
    <row r="28" spans="2:7" ht="48.75" customHeight="1" x14ac:dyDescent="0.3">
      <c r="B28" s="15" t="s">
        <v>48</v>
      </c>
      <c r="C28" s="11">
        <v>0</v>
      </c>
      <c r="D28" s="11">
        <v>0</v>
      </c>
      <c r="E28" s="16" t="s">
        <v>49</v>
      </c>
      <c r="F28" s="11">
        <v>0</v>
      </c>
      <c r="G28" s="11">
        <v>0</v>
      </c>
    </row>
    <row r="29" spans="2:7" ht="45" customHeight="1" x14ac:dyDescent="0.3">
      <c r="B29" s="15" t="s">
        <v>50</v>
      </c>
      <c r="C29" s="11">
        <v>0</v>
      </c>
      <c r="D29" s="11">
        <v>0</v>
      </c>
      <c r="E29" s="16" t="s">
        <v>51</v>
      </c>
      <c r="F29" s="11">
        <v>0</v>
      </c>
      <c r="G29" s="11">
        <v>0</v>
      </c>
    </row>
    <row r="30" spans="2:7" ht="51.75" customHeight="1" x14ac:dyDescent="0.3">
      <c r="B30" s="15" t="s">
        <v>52</v>
      </c>
      <c r="C30" s="11">
        <f>SUM(C31:C35)</f>
        <v>0</v>
      </c>
      <c r="D30" s="11">
        <f>SUM(D31:D35)</f>
        <v>0</v>
      </c>
      <c r="E30" s="17" t="s">
        <v>53</v>
      </c>
      <c r="F30" s="11">
        <f>SUM(F31:F36)</f>
        <v>0</v>
      </c>
      <c r="G30" s="11">
        <f>SUM(G31:G36)</f>
        <v>0</v>
      </c>
    </row>
    <row r="31" spans="2:7" ht="36.75" customHeight="1" x14ac:dyDescent="0.3">
      <c r="B31" s="15" t="s">
        <v>54</v>
      </c>
      <c r="C31" s="11">
        <v>0</v>
      </c>
      <c r="D31" s="11">
        <v>0</v>
      </c>
      <c r="E31" s="16" t="s">
        <v>55</v>
      </c>
      <c r="F31" s="11">
        <v>0</v>
      </c>
      <c r="G31" s="11">
        <v>0</v>
      </c>
    </row>
    <row r="32" spans="2:7" ht="37.5" customHeight="1" x14ac:dyDescent="0.3">
      <c r="B32" s="15" t="s">
        <v>56</v>
      </c>
      <c r="C32" s="11">
        <v>0</v>
      </c>
      <c r="D32" s="11">
        <v>0</v>
      </c>
      <c r="E32" s="16" t="s">
        <v>57</v>
      </c>
      <c r="F32" s="11">
        <v>0</v>
      </c>
      <c r="G32" s="11">
        <v>0</v>
      </c>
    </row>
    <row r="33" spans="2:7" ht="47.25" customHeight="1" x14ac:dyDescent="0.3">
      <c r="B33" s="15" t="s">
        <v>58</v>
      </c>
      <c r="C33" s="11">
        <v>0</v>
      </c>
      <c r="D33" s="11">
        <v>0</v>
      </c>
      <c r="E33" s="16" t="s">
        <v>59</v>
      </c>
      <c r="F33" s="11">
        <v>0</v>
      </c>
      <c r="G33" s="11">
        <v>0</v>
      </c>
    </row>
    <row r="34" spans="2:7" ht="54.75" customHeight="1" x14ac:dyDescent="0.3">
      <c r="B34" s="15" t="s">
        <v>60</v>
      </c>
      <c r="C34" s="11">
        <v>0</v>
      </c>
      <c r="D34" s="11">
        <v>0</v>
      </c>
      <c r="E34" s="16" t="s">
        <v>61</v>
      </c>
      <c r="F34" s="11">
        <v>0</v>
      </c>
      <c r="G34" s="11">
        <v>0</v>
      </c>
    </row>
    <row r="35" spans="2:7" ht="55.5" customHeight="1" x14ac:dyDescent="0.3">
      <c r="B35" s="15" t="s">
        <v>62</v>
      </c>
      <c r="C35" s="11">
        <v>0</v>
      </c>
      <c r="D35" s="11">
        <v>0</v>
      </c>
      <c r="E35" s="16" t="s">
        <v>63</v>
      </c>
      <c r="F35" s="11">
        <v>0</v>
      </c>
      <c r="G35" s="11">
        <v>0</v>
      </c>
    </row>
    <row r="36" spans="2:7" ht="43.5" customHeight="1" x14ac:dyDescent="0.3">
      <c r="B36" s="15" t="s">
        <v>64</v>
      </c>
      <c r="C36" s="11">
        <v>0</v>
      </c>
      <c r="D36" s="11">
        <v>0</v>
      </c>
      <c r="E36" s="16" t="s">
        <v>65</v>
      </c>
      <c r="F36" s="11">
        <v>0</v>
      </c>
      <c r="G36" s="11">
        <v>0</v>
      </c>
    </row>
    <row r="37" spans="2:7" ht="51" customHeight="1" x14ac:dyDescent="0.3">
      <c r="B37" s="15" t="s">
        <v>66</v>
      </c>
      <c r="C37" s="11">
        <f>SUM(C38:C39)</f>
        <v>0</v>
      </c>
      <c r="D37" s="11">
        <f>SUM(D38:D39)</f>
        <v>0</v>
      </c>
      <c r="E37" s="17" t="s">
        <v>67</v>
      </c>
      <c r="F37" s="11">
        <f>SUM(F38:F40)</f>
        <v>0</v>
      </c>
      <c r="G37" s="11">
        <f>SUM(G38:G40)</f>
        <v>0</v>
      </c>
    </row>
    <row r="38" spans="2:7" ht="59.25" customHeight="1" x14ac:dyDescent="0.3">
      <c r="B38" s="15" t="s">
        <v>68</v>
      </c>
      <c r="C38" s="11">
        <v>0</v>
      </c>
      <c r="D38" s="11">
        <v>0</v>
      </c>
      <c r="E38" s="16" t="s">
        <v>69</v>
      </c>
      <c r="F38" s="11">
        <v>0</v>
      </c>
      <c r="G38" s="11">
        <v>0</v>
      </c>
    </row>
    <row r="39" spans="2:7" ht="48.75" customHeight="1" x14ac:dyDescent="0.3">
      <c r="B39" s="15" t="s">
        <v>70</v>
      </c>
      <c r="C39" s="11">
        <v>0</v>
      </c>
      <c r="D39" s="11">
        <v>0</v>
      </c>
      <c r="E39" s="16" t="s">
        <v>71</v>
      </c>
      <c r="F39" s="11">
        <v>0</v>
      </c>
      <c r="G39" s="11">
        <v>0</v>
      </c>
    </row>
    <row r="40" spans="2:7" ht="42.75" customHeight="1" x14ac:dyDescent="0.3">
      <c r="B40" s="15" t="s">
        <v>72</v>
      </c>
      <c r="C40" s="11">
        <f>SUM(C41:C44)</f>
        <v>0</v>
      </c>
      <c r="D40" s="11">
        <f>SUM(D41:D44)</f>
        <v>0</v>
      </c>
      <c r="E40" s="16" t="s">
        <v>73</v>
      </c>
      <c r="F40" s="11">
        <v>0</v>
      </c>
      <c r="G40" s="11">
        <v>0</v>
      </c>
    </row>
    <row r="41" spans="2:7" ht="42" customHeight="1" x14ac:dyDescent="0.3">
      <c r="B41" s="15" t="s">
        <v>74</v>
      </c>
      <c r="C41" s="11">
        <v>0</v>
      </c>
      <c r="D41" s="11">
        <v>0</v>
      </c>
      <c r="E41" s="17" t="s">
        <v>75</v>
      </c>
      <c r="F41" s="11">
        <f>SUM(F42:F44)</f>
        <v>0</v>
      </c>
      <c r="G41" s="11">
        <f>SUM(G42:G44)</f>
        <v>0</v>
      </c>
    </row>
    <row r="42" spans="2:7" ht="40.5" customHeight="1" x14ac:dyDescent="0.3">
      <c r="B42" s="15" t="s">
        <v>76</v>
      </c>
      <c r="C42" s="11">
        <v>0</v>
      </c>
      <c r="D42" s="11">
        <v>0</v>
      </c>
      <c r="E42" s="16" t="s">
        <v>77</v>
      </c>
      <c r="F42" s="11">
        <v>0</v>
      </c>
      <c r="G42" s="11">
        <v>0</v>
      </c>
    </row>
    <row r="43" spans="2:7" ht="45" customHeight="1" x14ac:dyDescent="0.3">
      <c r="B43" s="15" t="s">
        <v>78</v>
      </c>
      <c r="C43" s="11">
        <v>0</v>
      </c>
      <c r="D43" s="11">
        <v>0</v>
      </c>
      <c r="E43" s="16" t="s">
        <v>79</v>
      </c>
      <c r="F43" s="11">
        <v>0</v>
      </c>
      <c r="G43" s="11">
        <v>0</v>
      </c>
    </row>
    <row r="44" spans="2:7" ht="31.5" customHeight="1" x14ac:dyDescent="0.3">
      <c r="B44" s="15" t="s">
        <v>80</v>
      </c>
      <c r="C44" s="11">
        <v>0</v>
      </c>
      <c r="D44" s="11">
        <v>0</v>
      </c>
      <c r="E44" s="16" t="s">
        <v>81</v>
      </c>
      <c r="F44" s="11">
        <v>0</v>
      </c>
      <c r="G44" s="11">
        <v>0</v>
      </c>
    </row>
    <row r="45" spans="2:7" ht="24" customHeight="1" x14ac:dyDescent="0.3">
      <c r="B45" s="15"/>
      <c r="C45" s="11"/>
      <c r="D45" s="11"/>
      <c r="E45" s="17"/>
      <c r="F45" s="11"/>
      <c r="G45" s="11"/>
    </row>
    <row r="46" spans="2:7" ht="50.25" customHeight="1" x14ac:dyDescent="0.3">
      <c r="B46" s="18" t="s">
        <v>82</v>
      </c>
      <c r="C46" s="11">
        <f>C8+C16+C24+C30+C36+C37+C40</f>
        <v>9936647.0399999432</v>
      </c>
      <c r="D46" s="11">
        <f>D8+D16+D24+D30+D36+D37+D40</f>
        <v>8469496.2799999993</v>
      </c>
      <c r="E46" s="19" t="s">
        <v>83</v>
      </c>
      <c r="F46" s="11">
        <f>F8+F18+F22+F25+F26+F30+F37+F41</f>
        <v>1050581.3599999836</v>
      </c>
      <c r="G46" s="11">
        <f>G8+G18+G22+G25+G26+G30+G37+G41</f>
        <v>1619097.5999999999</v>
      </c>
    </row>
    <row r="47" spans="2:7" ht="24" customHeight="1" x14ac:dyDescent="0.3">
      <c r="B47" s="18"/>
      <c r="C47" s="11"/>
      <c r="D47" s="11"/>
      <c r="E47" s="19"/>
      <c r="F47" s="11"/>
      <c r="G47" s="11"/>
    </row>
    <row r="48" spans="2:7" ht="36.75" customHeight="1" x14ac:dyDescent="0.3">
      <c r="B48" s="18" t="s">
        <v>84</v>
      </c>
      <c r="C48" s="11"/>
      <c r="D48" s="11"/>
      <c r="E48" s="19" t="s">
        <v>85</v>
      </c>
      <c r="F48" s="11"/>
      <c r="G48" s="11"/>
    </row>
    <row r="49" spans="2:7" ht="30" customHeight="1" x14ac:dyDescent="0.3">
      <c r="B49" s="15" t="s">
        <v>86</v>
      </c>
      <c r="C49" s="11">
        <v>0</v>
      </c>
      <c r="D49" s="11">
        <v>0</v>
      </c>
      <c r="E49" s="17" t="s">
        <v>87</v>
      </c>
      <c r="F49" s="11">
        <v>0</v>
      </c>
      <c r="G49" s="11">
        <v>0</v>
      </c>
    </row>
    <row r="50" spans="2:7" ht="44.25" customHeight="1" x14ac:dyDescent="0.3">
      <c r="B50" s="15" t="s">
        <v>88</v>
      </c>
      <c r="C50" s="11">
        <v>119793.01000000001</v>
      </c>
      <c r="D50" s="11">
        <v>105593.01</v>
      </c>
      <c r="E50" s="17" t="s">
        <v>89</v>
      </c>
      <c r="F50" s="11">
        <v>0</v>
      </c>
      <c r="G50" s="11">
        <v>0</v>
      </c>
    </row>
    <row r="51" spans="2:7" ht="45" customHeight="1" x14ac:dyDescent="0.3">
      <c r="B51" s="15" t="s">
        <v>90</v>
      </c>
      <c r="C51" s="11">
        <v>0</v>
      </c>
      <c r="D51" s="11">
        <v>0</v>
      </c>
      <c r="E51" s="17" t="s">
        <v>91</v>
      </c>
      <c r="F51" s="11">
        <v>0</v>
      </c>
      <c r="G51" s="11">
        <v>0</v>
      </c>
    </row>
    <row r="52" spans="2:7" ht="34.5" customHeight="1" x14ac:dyDescent="0.3">
      <c r="B52" s="15" t="s">
        <v>92</v>
      </c>
      <c r="C52" s="11">
        <v>7500211.6600000001</v>
      </c>
      <c r="D52" s="11">
        <v>7483780.5999999996</v>
      </c>
      <c r="E52" s="17" t="s">
        <v>93</v>
      </c>
      <c r="F52" s="11">
        <v>0</v>
      </c>
      <c r="G52" s="11">
        <v>0</v>
      </c>
    </row>
    <row r="53" spans="2:7" ht="69" customHeight="1" x14ac:dyDescent="0.3">
      <c r="B53" s="15" t="s">
        <v>94</v>
      </c>
      <c r="C53" s="11">
        <v>0</v>
      </c>
      <c r="D53" s="11">
        <v>0</v>
      </c>
      <c r="E53" s="17" t="s">
        <v>95</v>
      </c>
      <c r="F53" s="11">
        <v>0</v>
      </c>
      <c r="G53" s="11">
        <v>0</v>
      </c>
    </row>
    <row r="54" spans="2:7" ht="48.75" customHeight="1" x14ac:dyDescent="0.3">
      <c r="B54" s="15" t="s">
        <v>96</v>
      </c>
      <c r="C54" s="11">
        <v>-7365541.6400000015</v>
      </c>
      <c r="D54" s="11">
        <v>-7333066.4900000002</v>
      </c>
      <c r="E54" s="17" t="s">
        <v>97</v>
      </c>
      <c r="F54" s="11">
        <v>0</v>
      </c>
      <c r="G54" s="11">
        <v>0</v>
      </c>
    </row>
    <row r="55" spans="2:7" ht="29.25" customHeight="1" x14ac:dyDescent="0.3">
      <c r="B55" s="15" t="s">
        <v>98</v>
      </c>
      <c r="C55" s="11">
        <v>0</v>
      </c>
      <c r="D55" s="11">
        <v>0</v>
      </c>
      <c r="E55" s="19"/>
      <c r="F55" s="11"/>
      <c r="G55" s="11"/>
    </row>
    <row r="56" spans="2:7" ht="57" customHeight="1" x14ac:dyDescent="0.3">
      <c r="B56" s="15" t="s">
        <v>99</v>
      </c>
      <c r="C56" s="11">
        <v>0</v>
      </c>
      <c r="D56" s="11">
        <v>0</v>
      </c>
      <c r="E56" s="19" t="s">
        <v>100</v>
      </c>
      <c r="F56" s="11">
        <f>SUM(F49:F54)</f>
        <v>0</v>
      </c>
      <c r="G56" s="11">
        <f>SUM(G49:G54)</f>
        <v>0</v>
      </c>
    </row>
    <row r="57" spans="2:7" ht="32.25" customHeight="1" x14ac:dyDescent="0.3">
      <c r="B57" s="15" t="s">
        <v>101</v>
      </c>
      <c r="C57" s="11">
        <v>0</v>
      </c>
      <c r="D57" s="11">
        <v>0</v>
      </c>
      <c r="E57" s="20"/>
      <c r="F57" s="11"/>
      <c r="G57" s="11"/>
    </row>
    <row r="58" spans="2:7" ht="30.75" customHeight="1" x14ac:dyDescent="0.3">
      <c r="B58" s="15"/>
      <c r="C58" s="11"/>
      <c r="D58" s="11"/>
      <c r="E58" s="19" t="s">
        <v>102</v>
      </c>
      <c r="F58" s="11">
        <f>F46+F56</f>
        <v>1050581.3599999836</v>
      </c>
      <c r="G58" s="11">
        <f>G46+G56</f>
        <v>1619097.5999999999</v>
      </c>
    </row>
    <row r="59" spans="2:7" ht="48" customHeight="1" x14ac:dyDescent="0.3">
      <c r="B59" s="18" t="s">
        <v>103</v>
      </c>
      <c r="C59" s="11">
        <f>SUM(C49:C57)</f>
        <v>254463.0299999984</v>
      </c>
      <c r="D59" s="11">
        <f>SUM(D49:D57)</f>
        <v>256307.11999999918</v>
      </c>
      <c r="E59" s="17"/>
      <c r="F59" s="11"/>
      <c r="G59" s="11"/>
    </row>
    <row r="60" spans="2:7" ht="33.75" customHeight="1" x14ac:dyDescent="0.3">
      <c r="B60" s="15"/>
      <c r="C60" s="11"/>
      <c r="D60" s="11"/>
      <c r="E60" s="19" t="s">
        <v>104</v>
      </c>
      <c r="F60" s="11"/>
      <c r="G60" s="11"/>
    </row>
    <row r="61" spans="2:7" ht="27" customHeight="1" x14ac:dyDescent="0.3">
      <c r="B61" s="18" t="s">
        <v>105</v>
      </c>
      <c r="C61" s="11">
        <f>C46+C59</f>
        <v>10191110.069999941</v>
      </c>
      <c r="D61" s="11">
        <f>D46+D59</f>
        <v>8725803.3999999985</v>
      </c>
      <c r="E61" s="19"/>
      <c r="F61" s="11"/>
      <c r="G61" s="11"/>
    </row>
    <row r="62" spans="2:7" ht="34.799999999999997" x14ac:dyDescent="0.3">
      <c r="B62" s="15"/>
      <c r="C62" s="11"/>
      <c r="D62" s="11"/>
      <c r="E62" s="19" t="s">
        <v>106</v>
      </c>
      <c r="F62" s="11">
        <f>SUM(F63:F65)</f>
        <v>7500211.6600000001</v>
      </c>
      <c r="G62" s="11">
        <f>SUM(G63:G65)</f>
        <v>7483780.5999999996</v>
      </c>
    </row>
    <row r="63" spans="2:7" ht="27" customHeight="1" x14ac:dyDescent="0.3">
      <c r="B63" s="15"/>
      <c r="C63" s="11"/>
      <c r="D63" s="11"/>
      <c r="E63" s="17" t="s">
        <v>107</v>
      </c>
      <c r="F63" s="11">
        <v>6805823.7800000003</v>
      </c>
      <c r="G63" s="11">
        <v>6789392.7199999997</v>
      </c>
    </row>
    <row r="64" spans="2:7" ht="27" customHeight="1" x14ac:dyDescent="0.3">
      <c r="B64" s="15"/>
      <c r="C64" s="11"/>
      <c r="D64" s="11"/>
      <c r="E64" s="17" t="s">
        <v>108</v>
      </c>
      <c r="F64" s="11">
        <v>694387.88</v>
      </c>
      <c r="G64" s="11">
        <v>694387.88000000012</v>
      </c>
    </row>
    <row r="65" spans="2:9" ht="38.25" customHeight="1" x14ac:dyDescent="0.3">
      <c r="B65" s="15"/>
      <c r="C65" s="11"/>
      <c r="D65" s="11"/>
      <c r="E65" s="17" t="s">
        <v>109</v>
      </c>
      <c r="F65" s="11">
        <v>0</v>
      </c>
      <c r="G65" s="11">
        <v>0</v>
      </c>
    </row>
    <row r="66" spans="2:9" ht="21.75" customHeight="1" x14ac:dyDescent="0.3">
      <c r="B66" s="15"/>
      <c r="C66" s="11"/>
      <c r="D66" s="11"/>
      <c r="E66" s="17"/>
      <c r="F66" s="11"/>
      <c r="G66" s="11"/>
    </row>
    <row r="67" spans="2:9" ht="38.25" customHeight="1" x14ac:dyDescent="0.3">
      <c r="B67" s="15"/>
      <c r="C67" s="11"/>
      <c r="D67" s="11"/>
      <c r="E67" s="19" t="s">
        <v>110</v>
      </c>
      <c r="F67" s="11">
        <f>SUM(F68:F72)</f>
        <v>1640317.0499999998</v>
      </c>
      <c r="G67" s="11">
        <f>SUM(G68:G72)</f>
        <v>-377074.79999999981</v>
      </c>
    </row>
    <row r="68" spans="2:9" ht="42.75" customHeight="1" x14ac:dyDescent="0.3">
      <c r="B68" s="15"/>
      <c r="C68" s="11"/>
      <c r="D68" s="11"/>
      <c r="E68" s="17" t="s">
        <v>111</v>
      </c>
      <c r="F68" s="11">
        <v>8660309.8900000006</v>
      </c>
      <c r="G68" s="11">
        <v>6601300.9800000004</v>
      </c>
    </row>
    <row r="69" spans="2:9" ht="24.75" customHeight="1" x14ac:dyDescent="0.3">
      <c r="B69" s="15"/>
      <c r="C69" s="11"/>
      <c r="D69" s="11"/>
      <c r="E69" s="17" t="s">
        <v>112</v>
      </c>
      <c r="F69" s="11">
        <v>-7019992.8400000008</v>
      </c>
      <c r="G69" s="11">
        <v>-6978375.7800000003</v>
      </c>
    </row>
    <row r="70" spans="2:9" ht="24.75" customHeight="1" x14ac:dyDescent="0.3">
      <c r="B70" s="15"/>
      <c r="C70" s="11"/>
      <c r="D70" s="11"/>
      <c r="E70" s="17" t="s">
        <v>113</v>
      </c>
      <c r="F70" s="11">
        <v>0</v>
      </c>
      <c r="G70" s="11">
        <v>0</v>
      </c>
    </row>
    <row r="71" spans="2:9" ht="24.75" customHeight="1" x14ac:dyDescent="0.3">
      <c r="B71" s="15"/>
      <c r="C71" s="11"/>
      <c r="D71" s="11"/>
      <c r="E71" s="17" t="s">
        <v>114</v>
      </c>
      <c r="F71" s="11">
        <v>0</v>
      </c>
      <c r="G71" s="11">
        <v>0</v>
      </c>
    </row>
    <row r="72" spans="2:9" ht="42.75" customHeight="1" x14ac:dyDescent="0.3">
      <c r="B72" s="15"/>
      <c r="C72" s="11"/>
      <c r="D72" s="11"/>
      <c r="E72" s="17" t="s">
        <v>115</v>
      </c>
      <c r="F72" s="11">
        <v>0</v>
      </c>
      <c r="G72" s="11">
        <v>0</v>
      </c>
    </row>
    <row r="73" spans="2:9" ht="27" customHeight="1" x14ac:dyDescent="0.3">
      <c r="B73" s="15"/>
      <c r="C73" s="11"/>
      <c r="D73" s="11"/>
      <c r="E73" s="17"/>
      <c r="F73" s="11"/>
      <c r="G73" s="11"/>
    </row>
    <row r="74" spans="2:9" ht="70.5" customHeight="1" x14ac:dyDescent="0.3">
      <c r="B74" s="15"/>
      <c r="C74" s="11"/>
      <c r="D74" s="11"/>
      <c r="E74" s="19" t="s">
        <v>116</v>
      </c>
      <c r="F74" s="11">
        <f>SUM(F75:F76)</f>
        <v>0</v>
      </c>
      <c r="G74" s="11">
        <f>SUM(G75:G76)</f>
        <v>0</v>
      </c>
    </row>
    <row r="75" spans="2:9" ht="29.25" customHeight="1" x14ac:dyDescent="0.3">
      <c r="B75" s="15"/>
      <c r="C75" s="11"/>
      <c r="D75" s="11"/>
      <c r="E75" s="17" t="s">
        <v>117</v>
      </c>
      <c r="F75" s="11">
        <v>0</v>
      </c>
      <c r="G75" s="11">
        <v>0</v>
      </c>
    </row>
    <row r="76" spans="2:9" ht="34.799999999999997" x14ac:dyDescent="0.3">
      <c r="B76" s="15"/>
      <c r="C76" s="11"/>
      <c r="D76" s="11"/>
      <c r="E76" s="17" t="s">
        <v>118</v>
      </c>
      <c r="F76" s="11">
        <v>0</v>
      </c>
      <c r="G76" s="11">
        <v>0</v>
      </c>
    </row>
    <row r="77" spans="2:9" ht="22.5" customHeight="1" x14ac:dyDescent="0.3">
      <c r="B77" s="15"/>
      <c r="C77" s="11"/>
      <c r="D77" s="11"/>
      <c r="E77" s="17"/>
      <c r="F77" s="11"/>
      <c r="G77" s="11"/>
    </row>
    <row r="78" spans="2:9" ht="48" customHeight="1" x14ac:dyDescent="0.3">
      <c r="B78" s="15"/>
      <c r="C78" s="11"/>
      <c r="D78" s="11"/>
      <c r="E78" s="19" t="s">
        <v>119</v>
      </c>
      <c r="F78" s="11">
        <f>F62+F67+F74</f>
        <v>9140528.7100000009</v>
      </c>
      <c r="G78" s="11">
        <f>G62+G67+G74</f>
        <v>7106705.7999999998</v>
      </c>
    </row>
    <row r="79" spans="2:9" ht="24.75" customHeight="1" x14ac:dyDescent="0.3">
      <c r="B79" s="15"/>
      <c r="C79" s="11"/>
      <c r="D79" s="11"/>
      <c r="E79" s="17"/>
      <c r="F79" s="11"/>
      <c r="G79" s="11"/>
    </row>
    <row r="80" spans="2:9" ht="45.75" customHeight="1" thickBot="1" x14ac:dyDescent="0.35">
      <c r="B80" s="21"/>
      <c r="C80" s="22"/>
      <c r="D80" s="22"/>
      <c r="E80" s="23" t="s">
        <v>120</v>
      </c>
      <c r="F80" s="22">
        <f>F58+F78</f>
        <v>10191110.069999985</v>
      </c>
      <c r="G80" s="22">
        <f>G58+G78</f>
        <v>8725803.4000000004</v>
      </c>
      <c r="I80" s="24">
        <f>C61-F80</f>
        <v>-4.4703483581542969E-8</v>
      </c>
    </row>
    <row r="81" spans="2:7" x14ac:dyDescent="0.3">
      <c r="B81" s="25"/>
      <c r="C81" s="26"/>
      <c r="D81" s="26"/>
      <c r="E81" s="27"/>
      <c r="F81" s="28"/>
      <c r="G81" s="28"/>
    </row>
  </sheetData>
  <mergeCells count="4">
    <mergeCell ref="B1:G1"/>
    <mergeCell ref="B2:G2"/>
    <mergeCell ref="B3:G3"/>
    <mergeCell ref="B4:G4"/>
  </mergeCells>
  <pageMargins left="0" right="0" top="0" bottom="0" header="0" footer="0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E7" workbookViewId="0">
      <selection activeCell="G17" sqref="G17"/>
    </sheetView>
  </sheetViews>
  <sheetFormatPr baseColWidth="10" defaultRowHeight="13.2" x14ac:dyDescent="0.25"/>
  <cols>
    <col min="1" max="1" width="2.6640625" style="30" customWidth="1"/>
    <col min="2" max="2" width="47.88671875" style="30" customWidth="1"/>
    <col min="3" max="3" width="19.33203125" style="30" customWidth="1"/>
    <col min="4" max="4" width="20" style="30" customWidth="1"/>
    <col min="5" max="5" width="23.6640625" style="30" customWidth="1"/>
    <col min="6" max="6" width="21.33203125" style="30" customWidth="1"/>
    <col min="7" max="7" width="18.33203125" style="30" customWidth="1"/>
    <col min="8" max="8" width="14" style="30" customWidth="1"/>
    <col min="9" max="9" width="16.6640625" style="30" customWidth="1"/>
    <col min="10" max="256" width="11.44140625" style="30"/>
    <col min="257" max="257" width="5" style="30" customWidth="1"/>
    <col min="258" max="258" width="47.88671875" style="30" customWidth="1"/>
    <col min="259" max="259" width="19.33203125" style="30" customWidth="1"/>
    <col min="260" max="260" width="18.88671875" style="30" customWidth="1"/>
    <col min="261" max="261" width="20" style="30" customWidth="1"/>
    <col min="262" max="262" width="21.33203125" style="30" customWidth="1"/>
    <col min="263" max="263" width="16.6640625" style="30" customWidth="1"/>
    <col min="264" max="264" width="14" style="30" customWidth="1"/>
    <col min="265" max="265" width="16.6640625" style="30" customWidth="1"/>
    <col min="266" max="512" width="11.44140625" style="30"/>
    <col min="513" max="513" width="5" style="30" customWidth="1"/>
    <col min="514" max="514" width="47.88671875" style="30" customWidth="1"/>
    <col min="515" max="515" width="19.33203125" style="30" customWidth="1"/>
    <col min="516" max="516" width="18.88671875" style="30" customWidth="1"/>
    <col min="517" max="517" width="20" style="30" customWidth="1"/>
    <col min="518" max="518" width="21.33203125" style="30" customWidth="1"/>
    <col min="519" max="519" width="16.6640625" style="30" customWidth="1"/>
    <col min="520" max="520" width="14" style="30" customWidth="1"/>
    <col min="521" max="521" width="16.6640625" style="30" customWidth="1"/>
    <col min="522" max="768" width="11.44140625" style="30"/>
    <col min="769" max="769" width="5" style="30" customWidth="1"/>
    <col min="770" max="770" width="47.88671875" style="30" customWidth="1"/>
    <col min="771" max="771" width="19.33203125" style="30" customWidth="1"/>
    <col min="772" max="772" width="18.88671875" style="30" customWidth="1"/>
    <col min="773" max="773" width="20" style="30" customWidth="1"/>
    <col min="774" max="774" width="21.33203125" style="30" customWidth="1"/>
    <col min="775" max="775" width="16.6640625" style="30" customWidth="1"/>
    <col min="776" max="776" width="14" style="30" customWidth="1"/>
    <col min="777" max="777" width="16.6640625" style="30" customWidth="1"/>
    <col min="778" max="1024" width="11.44140625" style="30"/>
    <col min="1025" max="1025" width="5" style="30" customWidth="1"/>
    <col min="1026" max="1026" width="47.88671875" style="30" customWidth="1"/>
    <col min="1027" max="1027" width="19.33203125" style="30" customWidth="1"/>
    <col min="1028" max="1028" width="18.88671875" style="30" customWidth="1"/>
    <col min="1029" max="1029" width="20" style="30" customWidth="1"/>
    <col min="1030" max="1030" width="21.33203125" style="30" customWidth="1"/>
    <col min="1031" max="1031" width="16.6640625" style="30" customWidth="1"/>
    <col min="1032" max="1032" width="14" style="30" customWidth="1"/>
    <col min="1033" max="1033" width="16.6640625" style="30" customWidth="1"/>
    <col min="1034" max="1280" width="11.44140625" style="30"/>
    <col min="1281" max="1281" width="5" style="30" customWidth="1"/>
    <col min="1282" max="1282" width="47.88671875" style="30" customWidth="1"/>
    <col min="1283" max="1283" width="19.33203125" style="30" customWidth="1"/>
    <col min="1284" max="1284" width="18.88671875" style="30" customWidth="1"/>
    <col min="1285" max="1285" width="20" style="30" customWidth="1"/>
    <col min="1286" max="1286" width="21.33203125" style="30" customWidth="1"/>
    <col min="1287" max="1287" width="16.6640625" style="30" customWidth="1"/>
    <col min="1288" max="1288" width="14" style="30" customWidth="1"/>
    <col min="1289" max="1289" width="16.6640625" style="30" customWidth="1"/>
    <col min="1290" max="1536" width="11.44140625" style="30"/>
    <col min="1537" max="1537" width="5" style="30" customWidth="1"/>
    <col min="1538" max="1538" width="47.88671875" style="30" customWidth="1"/>
    <col min="1539" max="1539" width="19.33203125" style="30" customWidth="1"/>
    <col min="1540" max="1540" width="18.88671875" style="30" customWidth="1"/>
    <col min="1541" max="1541" width="20" style="30" customWidth="1"/>
    <col min="1542" max="1542" width="21.33203125" style="30" customWidth="1"/>
    <col min="1543" max="1543" width="16.6640625" style="30" customWidth="1"/>
    <col min="1544" max="1544" width="14" style="30" customWidth="1"/>
    <col min="1545" max="1545" width="16.6640625" style="30" customWidth="1"/>
    <col min="1546" max="1792" width="11.44140625" style="30"/>
    <col min="1793" max="1793" width="5" style="30" customWidth="1"/>
    <col min="1794" max="1794" width="47.88671875" style="30" customWidth="1"/>
    <col min="1795" max="1795" width="19.33203125" style="30" customWidth="1"/>
    <col min="1796" max="1796" width="18.88671875" style="30" customWidth="1"/>
    <col min="1797" max="1797" width="20" style="30" customWidth="1"/>
    <col min="1798" max="1798" width="21.33203125" style="30" customWidth="1"/>
    <col min="1799" max="1799" width="16.6640625" style="30" customWidth="1"/>
    <col min="1800" max="1800" width="14" style="30" customWidth="1"/>
    <col min="1801" max="1801" width="16.6640625" style="30" customWidth="1"/>
    <col min="1802" max="2048" width="11.44140625" style="30"/>
    <col min="2049" max="2049" width="5" style="30" customWidth="1"/>
    <col min="2050" max="2050" width="47.88671875" style="30" customWidth="1"/>
    <col min="2051" max="2051" width="19.33203125" style="30" customWidth="1"/>
    <col min="2052" max="2052" width="18.88671875" style="30" customWidth="1"/>
    <col min="2053" max="2053" width="20" style="30" customWidth="1"/>
    <col min="2054" max="2054" width="21.33203125" style="30" customWidth="1"/>
    <col min="2055" max="2055" width="16.6640625" style="30" customWidth="1"/>
    <col min="2056" max="2056" width="14" style="30" customWidth="1"/>
    <col min="2057" max="2057" width="16.6640625" style="30" customWidth="1"/>
    <col min="2058" max="2304" width="11.44140625" style="30"/>
    <col min="2305" max="2305" width="5" style="30" customWidth="1"/>
    <col min="2306" max="2306" width="47.88671875" style="30" customWidth="1"/>
    <col min="2307" max="2307" width="19.33203125" style="30" customWidth="1"/>
    <col min="2308" max="2308" width="18.88671875" style="30" customWidth="1"/>
    <col min="2309" max="2309" width="20" style="30" customWidth="1"/>
    <col min="2310" max="2310" width="21.33203125" style="30" customWidth="1"/>
    <col min="2311" max="2311" width="16.6640625" style="30" customWidth="1"/>
    <col min="2312" max="2312" width="14" style="30" customWidth="1"/>
    <col min="2313" max="2313" width="16.6640625" style="30" customWidth="1"/>
    <col min="2314" max="2560" width="11.44140625" style="30"/>
    <col min="2561" max="2561" width="5" style="30" customWidth="1"/>
    <col min="2562" max="2562" width="47.88671875" style="30" customWidth="1"/>
    <col min="2563" max="2563" width="19.33203125" style="30" customWidth="1"/>
    <col min="2564" max="2564" width="18.88671875" style="30" customWidth="1"/>
    <col min="2565" max="2565" width="20" style="30" customWidth="1"/>
    <col min="2566" max="2566" width="21.33203125" style="30" customWidth="1"/>
    <col min="2567" max="2567" width="16.6640625" style="30" customWidth="1"/>
    <col min="2568" max="2568" width="14" style="30" customWidth="1"/>
    <col min="2569" max="2569" width="16.6640625" style="30" customWidth="1"/>
    <col min="2570" max="2816" width="11.44140625" style="30"/>
    <col min="2817" max="2817" width="5" style="30" customWidth="1"/>
    <col min="2818" max="2818" width="47.88671875" style="30" customWidth="1"/>
    <col min="2819" max="2819" width="19.33203125" style="30" customWidth="1"/>
    <col min="2820" max="2820" width="18.88671875" style="30" customWidth="1"/>
    <col min="2821" max="2821" width="20" style="30" customWidth="1"/>
    <col min="2822" max="2822" width="21.33203125" style="30" customWidth="1"/>
    <col min="2823" max="2823" width="16.6640625" style="30" customWidth="1"/>
    <col min="2824" max="2824" width="14" style="30" customWidth="1"/>
    <col min="2825" max="2825" width="16.6640625" style="30" customWidth="1"/>
    <col min="2826" max="3072" width="11.44140625" style="30"/>
    <col min="3073" max="3073" width="5" style="30" customWidth="1"/>
    <col min="3074" max="3074" width="47.88671875" style="30" customWidth="1"/>
    <col min="3075" max="3075" width="19.33203125" style="30" customWidth="1"/>
    <col min="3076" max="3076" width="18.88671875" style="30" customWidth="1"/>
    <col min="3077" max="3077" width="20" style="30" customWidth="1"/>
    <col min="3078" max="3078" width="21.33203125" style="30" customWidth="1"/>
    <col min="3079" max="3079" width="16.6640625" style="30" customWidth="1"/>
    <col min="3080" max="3080" width="14" style="30" customWidth="1"/>
    <col min="3081" max="3081" width="16.6640625" style="30" customWidth="1"/>
    <col min="3082" max="3328" width="11.44140625" style="30"/>
    <col min="3329" max="3329" width="5" style="30" customWidth="1"/>
    <col min="3330" max="3330" width="47.88671875" style="30" customWidth="1"/>
    <col min="3331" max="3331" width="19.33203125" style="30" customWidth="1"/>
    <col min="3332" max="3332" width="18.88671875" style="30" customWidth="1"/>
    <col min="3333" max="3333" width="20" style="30" customWidth="1"/>
    <col min="3334" max="3334" width="21.33203125" style="30" customWidth="1"/>
    <col min="3335" max="3335" width="16.6640625" style="30" customWidth="1"/>
    <col min="3336" max="3336" width="14" style="30" customWidth="1"/>
    <col min="3337" max="3337" width="16.6640625" style="30" customWidth="1"/>
    <col min="3338" max="3584" width="11.44140625" style="30"/>
    <col min="3585" max="3585" width="5" style="30" customWidth="1"/>
    <col min="3586" max="3586" width="47.88671875" style="30" customWidth="1"/>
    <col min="3587" max="3587" width="19.33203125" style="30" customWidth="1"/>
    <col min="3588" max="3588" width="18.88671875" style="30" customWidth="1"/>
    <col min="3589" max="3589" width="20" style="30" customWidth="1"/>
    <col min="3590" max="3590" width="21.33203125" style="30" customWidth="1"/>
    <col min="3591" max="3591" width="16.6640625" style="30" customWidth="1"/>
    <col min="3592" max="3592" width="14" style="30" customWidth="1"/>
    <col min="3593" max="3593" width="16.6640625" style="30" customWidth="1"/>
    <col min="3594" max="3840" width="11.44140625" style="30"/>
    <col min="3841" max="3841" width="5" style="30" customWidth="1"/>
    <col min="3842" max="3842" width="47.88671875" style="30" customWidth="1"/>
    <col min="3843" max="3843" width="19.33203125" style="30" customWidth="1"/>
    <col min="3844" max="3844" width="18.88671875" style="30" customWidth="1"/>
    <col min="3845" max="3845" width="20" style="30" customWidth="1"/>
    <col min="3846" max="3846" width="21.33203125" style="30" customWidth="1"/>
    <col min="3847" max="3847" width="16.6640625" style="30" customWidth="1"/>
    <col min="3848" max="3848" width="14" style="30" customWidth="1"/>
    <col min="3849" max="3849" width="16.6640625" style="30" customWidth="1"/>
    <col min="3850" max="4096" width="11.44140625" style="30"/>
    <col min="4097" max="4097" width="5" style="30" customWidth="1"/>
    <col min="4098" max="4098" width="47.88671875" style="30" customWidth="1"/>
    <col min="4099" max="4099" width="19.33203125" style="30" customWidth="1"/>
    <col min="4100" max="4100" width="18.88671875" style="30" customWidth="1"/>
    <col min="4101" max="4101" width="20" style="30" customWidth="1"/>
    <col min="4102" max="4102" width="21.33203125" style="30" customWidth="1"/>
    <col min="4103" max="4103" width="16.6640625" style="30" customWidth="1"/>
    <col min="4104" max="4104" width="14" style="30" customWidth="1"/>
    <col min="4105" max="4105" width="16.6640625" style="30" customWidth="1"/>
    <col min="4106" max="4352" width="11.44140625" style="30"/>
    <col min="4353" max="4353" width="5" style="30" customWidth="1"/>
    <col min="4354" max="4354" width="47.88671875" style="30" customWidth="1"/>
    <col min="4355" max="4355" width="19.33203125" style="30" customWidth="1"/>
    <col min="4356" max="4356" width="18.88671875" style="30" customWidth="1"/>
    <col min="4357" max="4357" width="20" style="30" customWidth="1"/>
    <col min="4358" max="4358" width="21.33203125" style="30" customWidth="1"/>
    <col min="4359" max="4359" width="16.6640625" style="30" customWidth="1"/>
    <col min="4360" max="4360" width="14" style="30" customWidth="1"/>
    <col min="4361" max="4361" width="16.6640625" style="30" customWidth="1"/>
    <col min="4362" max="4608" width="11.44140625" style="30"/>
    <col min="4609" max="4609" width="5" style="30" customWidth="1"/>
    <col min="4610" max="4610" width="47.88671875" style="30" customWidth="1"/>
    <col min="4611" max="4611" width="19.33203125" style="30" customWidth="1"/>
    <col min="4612" max="4612" width="18.88671875" style="30" customWidth="1"/>
    <col min="4613" max="4613" width="20" style="30" customWidth="1"/>
    <col min="4614" max="4614" width="21.33203125" style="30" customWidth="1"/>
    <col min="4615" max="4615" width="16.6640625" style="30" customWidth="1"/>
    <col min="4616" max="4616" width="14" style="30" customWidth="1"/>
    <col min="4617" max="4617" width="16.6640625" style="30" customWidth="1"/>
    <col min="4618" max="4864" width="11.44140625" style="30"/>
    <col min="4865" max="4865" width="5" style="30" customWidth="1"/>
    <col min="4866" max="4866" width="47.88671875" style="30" customWidth="1"/>
    <col min="4867" max="4867" width="19.33203125" style="30" customWidth="1"/>
    <col min="4868" max="4868" width="18.88671875" style="30" customWidth="1"/>
    <col min="4869" max="4869" width="20" style="30" customWidth="1"/>
    <col min="4870" max="4870" width="21.33203125" style="30" customWidth="1"/>
    <col min="4871" max="4871" width="16.6640625" style="30" customWidth="1"/>
    <col min="4872" max="4872" width="14" style="30" customWidth="1"/>
    <col min="4873" max="4873" width="16.6640625" style="30" customWidth="1"/>
    <col min="4874" max="5120" width="11.44140625" style="30"/>
    <col min="5121" max="5121" width="5" style="30" customWidth="1"/>
    <col min="5122" max="5122" width="47.88671875" style="30" customWidth="1"/>
    <col min="5123" max="5123" width="19.33203125" style="30" customWidth="1"/>
    <col min="5124" max="5124" width="18.88671875" style="30" customWidth="1"/>
    <col min="5125" max="5125" width="20" style="30" customWidth="1"/>
    <col min="5126" max="5126" width="21.33203125" style="30" customWidth="1"/>
    <col min="5127" max="5127" width="16.6640625" style="30" customWidth="1"/>
    <col min="5128" max="5128" width="14" style="30" customWidth="1"/>
    <col min="5129" max="5129" width="16.6640625" style="30" customWidth="1"/>
    <col min="5130" max="5376" width="11.44140625" style="30"/>
    <col min="5377" max="5377" width="5" style="30" customWidth="1"/>
    <col min="5378" max="5378" width="47.88671875" style="30" customWidth="1"/>
    <col min="5379" max="5379" width="19.33203125" style="30" customWidth="1"/>
    <col min="5380" max="5380" width="18.88671875" style="30" customWidth="1"/>
    <col min="5381" max="5381" width="20" style="30" customWidth="1"/>
    <col min="5382" max="5382" width="21.33203125" style="30" customWidth="1"/>
    <col min="5383" max="5383" width="16.6640625" style="30" customWidth="1"/>
    <col min="5384" max="5384" width="14" style="30" customWidth="1"/>
    <col min="5385" max="5385" width="16.6640625" style="30" customWidth="1"/>
    <col min="5386" max="5632" width="11.44140625" style="30"/>
    <col min="5633" max="5633" width="5" style="30" customWidth="1"/>
    <col min="5634" max="5634" width="47.88671875" style="30" customWidth="1"/>
    <col min="5635" max="5635" width="19.33203125" style="30" customWidth="1"/>
    <col min="5636" max="5636" width="18.88671875" style="30" customWidth="1"/>
    <col min="5637" max="5637" width="20" style="30" customWidth="1"/>
    <col min="5638" max="5638" width="21.33203125" style="30" customWidth="1"/>
    <col min="5639" max="5639" width="16.6640625" style="30" customWidth="1"/>
    <col min="5640" max="5640" width="14" style="30" customWidth="1"/>
    <col min="5641" max="5641" width="16.6640625" style="30" customWidth="1"/>
    <col min="5642" max="5888" width="11.44140625" style="30"/>
    <col min="5889" max="5889" width="5" style="30" customWidth="1"/>
    <col min="5890" max="5890" width="47.88671875" style="30" customWidth="1"/>
    <col min="5891" max="5891" width="19.33203125" style="30" customWidth="1"/>
    <col min="5892" max="5892" width="18.88671875" style="30" customWidth="1"/>
    <col min="5893" max="5893" width="20" style="30" customWidth="1"/>
    <col min="5894" max="5894" width="21.33203125" style="30" customWidth="1"/>
    <col min="5895" max="5895" width="16.6640625" style="30" customWidth="1"/>
    <col min="5896" max="5896" width="14" style="30" customWidth="1"/>
    <col min="5897" max="5897" width="16.6640625" style="30" customWidth="1"/>
    <col min="5898" max="6144" width="11.44140625" style="30"/>
    <col min="6145" max="6145" width="5" style="30" customWidth="1"/>
    <col min="6146" max="6146" width="47.88671875" style="30" customWidth="1"/>
    <col min="6147" max="6147" width="19.33203125" style="30" customWidth="1"/>
    <col min="6148" max="6148" width="18.88671875" style="30" customWidth="1"/>
    <col min="6149" max="6149" width="20" style="30" customWidth="1"/>
    <col min="6150" max="6150" width="21.33203125" style="30" customWidth="1"/>
    <col min="6151" max="6151" width="16.6640625" style="30" customWidth="1"/>
    <col min="6152" max="6152" width="14" style="30" customWidth="1"/>
    <col min="6153" max="6153" width="16.6640625" style="30" customWidth="1"/>
    <col min="6154" max="6400" width="11.44140625" style="30"/>
    <col min="6401" max="6401" width="5" style="30" customWidth="1"/>
    <col min="6402" max="6402" width="47.88671875" style="30" customWidth="1"/>
    <col min="6403" max="6403" width="19.33203125" style="30" customWidth="1"/>
    <col min="6404" max="6404" width="18.88671875" style="30" customWidth="1"/>
    <col min="6405" max="6405" width="20" style="30" customWidth="1"/>
    <col min="6406" max="6406" width="21.33203125" style="30" customWidth="1"/>
    <col min="6407" max="6407" width="16.6640625" style="30" customWidth="1"/>
    <col min="6408" max="6408" width="14" style="30" customWidth="1"/>
    <col min="6409" max="6409" width="16.6640625" style="30" customWidth="1"/>
    <col min="6410" max="6656" width="11.44140625" style="30"/>
    <col min="6657" max="6657" width="5" style="30" customWidth="1"/>
    <col min="6658" max="6658" width="47.88671875" style="30" customWidth="1"/>
    <col min="6659" max="6659" width="19.33203125" style="30" customWidth="1"/>
    <col min="6660" max="6660" width="18.88671875" style="30" customWidth="1"/>
    <col min="6661" max="6661" width="20" style="30" customWidth="1"/>
    <col min="6662" max="6662" width="21.33203125" style="30" customWidth="1"/>
    <col min="6663" max="6663" width="16.6640625" style="30" customWidth="1"/>
    <col min="6664" max="6664" width="14" style="30" customWidth="1"/>
    <col min="6665" max="6665" width="16.6640625" style="30" customWidth="1"/>
    <col min="6666" max="6912" width="11.44140625" style="30"/>
    <col min="6913" max="6913" width="5" style="30" customWidth="1"/>
    <col min="6914" max="6914" width="47.88671875" style="30" customWidth="1"/>
    <col min="6915" max="6915" width="19.33203125" style="30" customWidth="1"/>
    <col min="6916" max="6916" width="18.88671875" style="30" customWidth="1"/>
    <col min="6917" max="6917" width="20" style="30" customWidth="1"/>
    <col min="6918" max="6918" width="21.33203125" style="30" customWidth="1"/>
    <col min="6919" max="6919" width="16.6640625" style="30" customWidth="1"/>
    <col min="6920" max="6920" width="14" style="30" customWidth="1"/>
    <col min="6921" max="6921" width="16.6640625" style="30" customWidth="1"/>
    <col min="6922" max="7168" width="11.44140625" style="30"/>
    <col min="7169" max="7169" width="5" style="30" customWidth="1"/>
    <col min="7170" max="7170" width="47.88671875" style="30" customWidth="1"/>
    <col min="7171" max="7171" width="19.33203125" style="30" customWidth="1"/>
    <col min="7172" max="7172" width="18.88671875" style="30" customWidth="1"/>
    <col min="7173" max="7173" width="20" style="30" customWidth="1"/>
    <col min="7174" max="7174" width="21.33203125" style="30" customWidth="1"/>
    <col min="7175" max="7175" width="16.6640625" style="30" customWidth="1"/>
    <col min="7176" max="7176" width="14" style="30" customWidth="1"/>
    <col min="7177" max="7177" width="16.6640625" style="30" customWidth="1"/>
    <col min="7178" max="7424" width="11.44140625" style="30"/>
    <col min="7425" max="7425" width="5" style="30" customWidth="1"/>
    <col min="7426" max="7426" width="47.88671875" style="30" customWidth="1"/>
    <col min="7427" max="7427" width="19.33203125" style="30" customWidth="1"/>
    <col min="7428" max="7428" width="18.88671875" style="30" customWidth="1"/>
    <col min="7429" max="7429" width="20" style="30" customWidth="1"/>
    <col min="7430" max="7430" width="21.33203125" style="30" customWidth="1"/>
    <col min="7431" max="7431" width="16.6640625" style="30" customWidth="1"/>
    <col min="7432" max="7432" width="14" style="30" customWidth="1"/>
    <col min="7433" max="7433" width="16.6640625" style="30" customWidth="1"/>
    <col min="7434" max="7680" width="11.44140625" style="30"/>
    <col min="7681" max="7681" width="5" style="30" customWidth="1"/>
    <col min="7682" max="7682" width="47.88671875" style="30" customWidth="1"/>
    <col min="7683" max="7683" width="19.33203125" style="30" customWidth="1"/>
    <col min="7684" max="7684" width="18.88671875" style="30" customWidth="1"/>
    <col min="7685" max="7685" width="20" style="30" customWidth="1"/>
    <col min="7686" max="7686" width="21.33203125" style="30" customWidth="1"/>
    <col min="7687" max="7687" width="16.6640625" style="30" customWidth="1"/>
    <col min="7688" max="7688" width="14" style="30" customWidth="1"/>
    <col min="7689" max="7689" width="16.6640625" style="30" customWidth="1"/>
    <col min="7690" max="7936" width="11.44140625" style="30"/>
    <col min="7937" max="7937" width="5" style="30" customWidth="1"/>
    <col min="7938" max="7938" width="47.88671875" style="30" customWidth="1"/>
    <col min="7939" max="7939" width="19.33203125" style="30" customWidth="1"/>
    <col min="7940" max="7940" width="18.88671875" style="30" customWidth="1"/>
    <col min="7941" max="7941" width="20" style="30" customWidth="1"/>
    <col min="7942" max="7942" width="21.33203125" style="30" customWidth="1"/>
    <col min="7943" max="7943" width="16.6640625" style="30" customWidth="1"/>
    <col min="7944" max="7944" width="14" style="30" customWidth="1"/>
    <col min="7945" max="7945" width="16.6640625" style="30" customWidth="1"/>
    <col min="7946" max="8192" width="11.44140625" style="30"/>
    <col min="8193" max="8193" width="5" style="30" customWidth="1"/>
    <col min="8194" max="8194" width="47.88671875" style="30" customWidth="1"/>
    <col min="8195" max="8195" width="19.33203125" style="30" customWidth="1"/>
    <col min="8196" max="8196" width="18.88671875" style="30" customWidth="1"/>
    <col min="8197" max="8197" width="20" style="30" customWidth="1"/>
    <col min="8198" max="8198" width="21.33203125" style="30" customWidth="1"/>
    <col min="8199" max="8199" width="16.6640625" style="30" customWidth="1"/>
    <col min="8200" max="8200" width="14" style="30" customWidth="1"/>
    <col min="8201" max="8201" width="16.6640625" style="30" customWidth="1"/>
    <col min="8202" max="8448" width="11.44140625" style="30"/>
    <col min="8449" max="8449" width="5" style="30" customWidth="1"/>
    <col min="8450" max="8450" width="47.88671875" style="30" customWidth="1"/>
    <col min="8451" max="8451" width="19.33203125" style="30" customWidth="1"/>
    <col min="8452" max="8452" width="18.88671875" style="30" customWidth="1"/>
    <col min="8453" max="8453" width="20" style="30" customWidth="1"/>
    <col min="8454" max="8454" width="21.33203125" style="30" customWidth="1"/>
    <col min="8455" max="8455" width="16.6640625" style="30" customWidth="1"/>
    <col min="8456" max="8456" width="14" style="30" customWidth="1"/>
    <col min="8457" max="8457" width="16.6640625" style="30" customWidth="1"/>
    <col min="8458" max="8704" width="11.44140625" style="30"/>
    <col min="8705" max="8705" width="5" style="30" customWidth="1"/>
    <col min="8706" max="8706" width="47.88671875" style="30" customWidth="1"/>
    <col min="8707" max="8707" width="19.33203125" style="30" customWidth="1"/>
    <col min="8708" max="8708" width="18.88671875" style="30" customWidth="1"/>
    <col min="8709" max="8709" width="20" style="30" customWidth="1"/>
    <col min="8710" max="8710" width="21.33203125" style="30" customWidth="1"/>
    <col min="8711" max="8711" width="16.6640625" style="30" customWidth="1"/>
    <col min="8712" max="8712" width="14" style="30" customWidth="1"/>
    <col min="8713" max="8713" width="16.6640625" style="30" customWidth="1"/>
    <col min="8714" max="8960" width="11.44140625" style="30"/>
    <col min="8961" max="8961" width="5" style="30" customWidth="1"/>
    <col min="8962" max="8962" width="47.88671875" style="30" customWidth="1"/>
    <col min="8963" max="8963" width="19.33203125" style="30" customWidth="1"/>
    <col min="8964" max="8964" width="18.88671875" style="30" customWidth="1"/>
    <col min="8965" max="8965" width="20" style="30" customWidth="1"/>
    <col min="8966" max="8966" width="21.33203125" style="30" customWidth="1"/>
    <col min="8967" max="8967" width="16.6640625" style="30" customWidth="1"/>
    <col min="8968" max="8968" width="14" style="30" customWidth="1"/>
    <col min="8969" max="8969" width="16.6640625" style="30" customWidth="1"/>
    <col min="8970" max="9216" width="11.44140625" style="30"/>
    <col min="9217" max="9217" width="5" style="30" customWidth="1"/>
    <col min="9218" max="9218" width="47.88671875" style="30" customWidth="1"/>
    <col min="9219" max="9219" width="19.33203125" style="30" customWidth="1"/>
    <col min="9220" max="9220" width="18.88671875" style="30" customWidth="1"/>
    <col min="9221" max="9221" width="20" style="30" customWidth="1"/>
    <col min="9222" max="9222" width="21.33203125" style="30" customWidth="1"/>
    <col min="9223" max="9223" width="16.6640625" style="30" customWidth="1"/>
    <col min="9224" max="9224" width="14" style="30" customWidth="1"/>
    <col min="9225" max="9225" width="16.6640625" style="30" customWidth="1"/>
    <col min="9226" max="9472" width="11.44140625" style="30"/>
    <col min="9473" max="9473" width="5" style="30" customWidth="1"/>
    <col min="9474" max="9474" width="47.88671875" style="30" customWidth="1"/>
    <col min="9475" max="9475" width="19.33203125" style="30" customWidth="1"/>
    <col min="9476" max="9476" width="18.88671875" style="30" customWidth="1"/>
    <col min="9477" max="9477" width="20" style="30" customWidth="1"/>
    <col min="9478" max="9478" width="21.33203125" style="30" customWidth="1"/>
    <col min="9479" max="9479" width="16.6640625" style="30" customWidth="1"/>
    <col min="9480" max="9480" width="14" style="30" customWidth="1"/>
    <col min="9481" max="9481" width="16.6640625" style="30" customWidth="1"/>
    <col min="9482" max="9728" width="11.44140625" style="30"/>
    <col min="9729" max="9729" width="5" style="30" customWidth="1"/>
    <col min="9730" max="9730" width="47.88671875" style="30" customWidth="1"/>
    <col min="9731" max="9731" width="19.33203125" style="30" customWidth="1"/>
    <col min="9732" max="9732" width="18.88671875" style="30" customWidth="1"/>
    <col min="9733" max="9733" width="20" style="30" customWidth="1"/>
    <col min="9734" max="9734" width="21.33203125" style="30" customWidth="1"/>
    <col min="9735" max="9735" width="16.6640625" style="30" customWidth="1"/>
    <col min="9736" max="9736" width="14" style="30" customWidth="1"/>
    <col min="9737" max="9737" width="16.6640625" style="30" customWidth="1"/>
    <col min="9738" max="9984" width="11.44140625" style="30"/>
    <col min="9985" max="9985" width="5" style="30" customWidth="1"/>
    <col min="9986" max="9986" width="47.88671875" style="30" customWidth="1"/>
    <col min="9987" max="9987" width="19.33203125" style="30" customWidth="1"/>
    <col min="9988" max="9988" width="18.88671875" style="30" customWidth="1"/>
    <col min="9989" max="9989" width="20" style="30" customWidth="1"/>
    <col min="9990" max="9990" width="21.33203125" style="30" customWidth="1"/>
    <col min="9991" max="9991" width="16.6640625" style="30" customWidth="1"/>
    <col min="9992" max="9992" width="14" style="30" customWidth="1"/>
    <col min="9993" max="9993" width="16.6640625" style="30" customWidth="1"/>
    <col min="9994" max="10240" width="11.44140625" style="30"/>
    <col min="10241" max="10241" width="5" style="30" customWidth="1"/>
    <col min="10242" max="10242" width="47.88671875" style="30" customWidth="1"/>
    <col min="10243" max="10243" width="19.33203125" style="30" customWidth="1"/>
    <col min="10244" max="10244" width="18.88671875" style="30" customWidth="1"/>
    <col min="10245" max="10245" width="20" style="30" customWidth="1"/>
    <col min="10246" max="10246" width="21.33203125" style="30" customWidth="1"/>
    <col min="10247" max="10247" width="16.6640625" style="30" customWidth="1"/>
    <col min="10248" max="10248" width="14" style="30" customWidth="1"/>
    <col min="10249" max="10249" width="16.6640625" style="30" customWidth="1"/>
    <col min="10250" max="10496" width="11.44140625" style="30"/>
    <col min="10497" max="10497" width="5" style="30" customWidth="1"/>
    <col min="10498" max="10498" width="47.88671875" style="30" customWidth="1"/>
    <col min="10499" max="10499" width="19.33203125" style="30" customWidth="1"/>
    <col min="10500" max="10500" width="18.88671875" style="30" customWidth="1"/>
    <col min="10501" max="10501" width="20" style="30" customWidth="1"/>
    <col min="10502" max="10502" width="21.33203125" style="30" customWidth="1"/>
    <col min="10503" max="10503" width="16.6640625" style="30" customWidth="1"/>
    <col min="10504" max="10504" width="14" style="30" customWidth="1"/>
    <col min="10505" max="10505" width="16.6640625" style="30" customWidth="1"/>
    <col min="10506" max="10752" width="11.44140625" style="30"/>
    <col min="10753" max="10753" width="5" style="30" customWidth="1"/>
    <col min="10754" max="10754" width="47.88671875" style="30" customWidth="1"/>
    <col min="10755" max="10755" width="19.33203125" style="30" customWidth="1"/>
    <col min="10756" max="10756" width="18.88671875" style="30" customWidth="1"/>
    <col min="10757" max="10757" width="20" style="30" customWidth="1"/>
    <col min="10758" max="10758" width="21.33203125" style="30" customWidth="1"/>
    <col min="10759" max="10759" width="16.6640625" style="30" customWidth="1"/>
    <col min="10760" max="10760" width="14" style="30" customWidth="1"/>
    <col min="10761" max="10761" width="16.6640625" style="30" customWidth="1"/>
    <col min="10762" max="11008" width="11.44140625" style="30"/>
    <col min="11009" max="11009" width="5" style="30" customWidth="1"/>
    <col min="11010" max="11010" width="47.88671875" style="30" customWidth="1"/>
    <col min="11011" max="11011" width="19.33203125" style="30" customWidth="1"/>
    <col min="11012" max="11012" width="18.88671875" style="30" customWidth="1"/>
    <col min="11013" max="11013" width="20" style="30" customWidth="1"/>
    <col min="11014" max="11014" width="21.33203125" style="30" customWidth="1"/>
    <col min="11015" max="11015" width="16.6640625" style="30" customWidth="1"/>
    <col min="11016" max="11016" width="14" style="30" customWidth="1"/>
    <col min="11017" max="11017" width="16.6640625" style="30" customWidth="1"/>
    <col min="11018" max="11264" width="11.44140625" style="30"/>
    <col min="11265" max="11265" width="5" style="30" customWidth="1"/>
    <col min="11266" max="11266" width="47.88671875" style="30" customWidth="1"/>
    <col min="11267" max="11267" width="19.33203125" style="30" customWidth="1"/>
    <col min="11268" max="11268" width="18.88671875" style="30" customWidth="1"/>
    <col min="11269" max="11269" width="20" style="30" customWidth="1"/>
    <col min="11270" max="11270" width="21.33203125" style="30" customWidth="1"/>
    <col min="11271" max="11271" width="16.6640625" style="30" customWidth="1"/>
    <col min="11272" max="11272" width="14" style="30" customWidth="1"/>
    <col min="11273" max="11273" width="16.6640625" style="30" customWidth="1"/>
    <col min="11274" max="11520" width="11.44140625" style="30"/>
    <col min="11521" max="11521" width="5" style="30" customWidth="1"/>
    <col min="11522" max="11522" width="47.88671875" style="30" customWidth="1"/>
    <col min="11523" max="11523" width="19.33203125" style="30" customWidth="1"/>
    <col min="11524" max="11524" width="18.88671875" style="30" customWidth="1"/>
    <col min="11525" max="11525" width="20" style="30" customWidth="1"/>
    <col min="11526" max="11526" width="21.33203125" style="30" customWidth="1"/>
    <col min="11527" max="11527" width="16.6640625" style="30" customWidth="1"/>
    <col min="11528" max="11528" width="14" style="30" customWidth="1"/>
    <col min="11529" max="11529" width="16.6640625" style="30" customWidth="1"/>
    <col min="11530" max="11776" width="11.44140625" style="30"/>
    <col min="11777" max="11777" width="5" style="30" customWidth="1"/>
    <col min="11778" max="11778" width="47.88671875" style="30" customWidth="1"/>
    <col min="11779" max="11779" width="19.33203125" style="30" customWidth="1"/>
    <col min="11780" max="11780" width="18.88671875" style="30" customWidth="1"/>
    <col min="11781" max="11781" width="20" style="30" customWidth="1"/>
    <col min="11782" max="11782" width="21.33203125" style="30" customWidth="1"/>
    <col min="11783" max="11783" width="16.6640625" style="30" customWidth="1"/>
    <col min="11784" max="11784" width="14" style="30" customWidth="1"/>
    <col min="11785" max="11785" width="16.6640625" style="30" customWidth="1"/>
    <col min="11786" max="12032" width="11.44140625" style="30"/>
    <col min="12033" max="12033" width="5" style="30" customWidth="1"/>
    <col min="12034" max="12034" width="47.88671875" style="30" customWidth="1"/>
    <col min="12035" max="12035" width="19.33203125" style="30" customWidth="1"/>
    <col min="12036" max="12036" width="18.88671875" style="30" customWidth="1"/>
    <col min="12037" max="12037" width="20" style="30" customWidth="1"/>
    <col min="12038" max="12038" width="21.33203125" style="30" customWidth="1"/>
    <col min="12039" max="12039" width="16.6640625" style="30" customWidth="1"/>
    <col min="12040" max="12040" width="14" style="30" customWidth="1"/>
    <col min="12041" max="12041" width="16.6640625" style="30" customWidth="1"/>
    <col min="12042" max="12288" width="11.44140625" style="30"/>
    <col min="12289" max="12289" width="5" style="30" customWidth="1"/>
    <col min="12290" max="12290" width="47.88671875" style="30" customWidth="1"/>
    <col min="12291" max="12291" width="19.33203125" style="30" customWidth="1"/>
    <col min="12292" max="12292" width="18.88671875" style="30" customWidth="1"/>
    <col min="12293" max="12293" width="20" style="30" customWidth="1"/>
    <col min="12294" max="12294" width="21.33203125" style="30" customWidth="1"/>
    <col min="12295" max="12295" width="16.6640625" style="30" customWidth="1"/>
    <col min="12296" max="12296" width="14" style="30" customWidth="1"/>
    <col min="12297" max="12297" width="16.6640625" style="30" customWidth="1"/>
    <col min="12298" max="12544" width="11.44140625" style="30"/>
    <col min="12545" max="12545" width="5" style="30" customWidth="1"/>
    <col min="12546" max="12546" width="47.88671875" style="30" customWidth="1"/>
    <col min="12547" max="12547" width="19.33203125" style="30" customWidth="1"/>
    <col min="12548" max="12548" width="18.88671875" style="30" customWidth="1"/>
    <col min="12549" max="12549" width="20" style="30" customWidth="1"/>
    <col min="12550" max="12550" width="21.33203125" style="30" customWidth="1"/>
    <col min="12551" max="12551" width="16.6640625" style="30" customWidth="1"/>
    <col min="12552" max="12552" width="14" style="30" customWidth="1"/>
    <col min="12553" max="12553" width="16.6640625" style="30" customWidth="1"/>
    <col min="12554" max="12800" width="11.44140625" style="30"/>
    <col min="12801" max="12801" width="5" style="30" customWidth="1"/>
    <col min="12802" max="12802" width="47.88671875" style="30" customWidth="1"/>
    <col min="12803" max="12803" width="19.33203125" style="30" customWidth="1"/>
    <col min="12804" max="12804" width="18.88671875" style="30" customWidth="1"/>
    <col min="12805" max="12805" width="20" style="30" customWidth="1"/>
    <col min="12806" max="12806" width="21.33203125" style="30" customWidth="1"/>
    <col min="12807" max="12807" width="16.6640625" style="30" customWidth="1"/>
    <col min="12808" max="12808" width="14" style="30" customWidth="1"/>
    <col min="12809" max="12809" width="16.6640625" style="30" customWidth="1"/>
    <col min="12810" max="13056" width="11.44140625" style="30"/>
    <col min="13057" max="13057" width="5" style="30" customWidth="1"/>
    <col min="13058" max="13058" width="47.88671875" style="30" customWidth="1"/>
    <col min="13059" max="13059" width="19.33203125" style="30" customWidth="1"/>
    <col min="13060" max="13060" width="18.88671875" style="30" customWidth="1"/>
    <col min="13061" max="13061" width="20" style="30" customWidth="1"/>
    <col min="13062" max="13062" width="21.33203125" style="30" customWidth="1"/>
    <col min="13063" max="13063" width="16.6640625" style="30" customWidth="1"/>
    <col min="13064" max="13064" width="14" style="30" customWidth="1"/>
    <col min="13065" max="13065" width="16.6640625" style="30" customWidth="1"/>
    <col min="13066" max="13312" width="11.44140625" style="30"/>
    <col min="13313" max="13313" width="5" style="30" customWidth="1"/>
    <col min="13314" max="13314" width="47.88671875" style="30" customWidth="1"/>
    <col min="13315" max="13315" width="19.33203125" style="30" customWidth="1"/>
    <col min="13316" max="13316" width="18.88671875" style="30" customWidth="1"/>
    <col min="13317" max="13317" width="20" style="30" customWidth="1"/>
    <col min="13318" max="13318" width="21.33203125" style="30" customWidth="1"/>
    <col min="13319" max="13319" width="16.6640625" style="30" customWidth="1"/>
    <col min="13320" max="13320" width="14" style="30" customWidth="1"/>
    <col min="13321" max="13321" width="16.6640625" style="30" customWidth="1"/>
    <col min="13322" max="13568" width="11.44140625" style="30"/>
    <col min="13569" max="13569" width="5" style="30" customWidth="1"/>
    <col min="13570" max="13570" width="47.88671875" style="30" customWidth="1"/>
    <col min="13571" max="13571" width="19.33203125" style="30" customWidth="1"/>
    <col min="13572" max="13572" width="18.88671875" style="30" customWidth="1"/>
    <col min="13573" max="13573" width="20" style="30" customWidth="1"/>
    <col min="13574" max="13574" width="21.33203125" style="30" customWidth="1"/>
    <col min="13575" max="13575" width="16.6640625" style="30" customWidth="1"/>
    <col min="13576" max="13576" width="14" style="30" customWidth="1"/>
    <col min="13577" max="13577" width="16.6640625" style="30" customWidth="1"/>
    <col min="13578" max="13824" width="11.44140625" style="30"/>
    <col min="13825" max="13825" width="5" style="30" customWidth="1"/>
    <col min="13826" max="13826" width="47.88671875" style="30" customWidth="1"/>
    <col min="13827" max="13827" width="19.33203125" style="30" customWidth="1"/>
    <col min="13828" max="13828" width="18.88671875" style="30" customWidth="1"/>
    <col min="13829" max="13829" width="20" style="30" customWidth="1"/>
    <col min="13830" max="13830" width="21.33203125" style="30" customWidth="1"/>
    <col min="13831" max="13831" width="16.6640625" style="30" customWidth="1"/>
    <col min="13832" max="13832" width="14" style="30" customWidth="1"/>
    <col min="13833" max="13833" width="16.6640625" style="30" customWidth="1"/>
    <col min="13834" max="14080" width="11.44140625" style="30"/>
    <col min="14081" max="14081" width="5" style="30" customWidth="1"/>
    <col min="14082" max="14082" width="47.88671875" style="30" customWidth="1"/>
    <col min="14083" max="14083" width="19.33203125" style="30" customWidth="1"/>
    <col min="14084" max="14084" width="18.88671875" style="30" customWidth="1"/>
    <col min="14085" max="14085" width="20" style="30" customWidth="1"/>
    <col min="14086" max="14086" width="21.33203125" style="30" customWidth="1"/>
    <col min="14087" max="14087" width="16.6640625" style="30" customWidth="1"/>
    <col min="14088" max="14088" width="14" style="30" customWidth="1"/>
    <col min="14089" max="14089" width="16.6640625" style="30" customWidth="1"/>
    <col min="14090" max="14336" width="11.44140625" style="30"/>
    <col min="14337" max="14337" width="5" style="30" customWidth="1"/>
    <col min="14338" max="14338" width="47.88671875" style="30" customWidth="1"/>
    <col min="14339" max="14339" width="19.33203125" style="30" customWidth="1"/>
    <col min="14340" max="14340" width="18.88671875" style="30" customWidth="1"/>
    <col min="14341" max="14341" width="20" style="30" customWidth="1"/>
    <col min="14342" max="14342" width="21.33203125" style="30" customWidth="1"/>
    <col min="14343" max="14343" width="16.6640625" style="30" customWidth="1"/>
    <col min="14344" max="14344" width="14" style="30" customWidth="1"/>
    <col min="14345" max="14345" width="16.6640625" style="30" customWidth="1"/>
    <col min="14346" max="14592" width="11.44140625" style="30"/>
    <col min="14593" max="14593" width="5" style="30" customWidth="1"/>
    <col min="14594" max="14594" width="47.88671875" style="30" customWidth="1"/>
    <col min="14595" max="14595" width="19.33203125" style="30" customWidth="1"/>
    <col min="14596" max="14596" width="18.88671875" style="30" customWidth="1"/>
    <col min="14597" max="14597" width="20" style="30" customWidth="1"/>
    <col min="14598" max="14598" width="21.33203125" style="30" customWidth="1"/>
    <col min="14599" max="14599" width="16.6640625" style="30" customWidth="1"/>
    <col min="14600" max="14600" width="14" style="30" customWidth="1"/>
    <col min="14601" max="14601" width="16.6640625" style="30" customWidth="1"/>
    <col min="14602" max="14848" width="11.44140625" style="30"/>
    <col min="14849" max="14849" width="5" style="30" customWidth="1"/>
    <col min="14850" max="14850" width="47.88671875" style="30" customWidth="1"/>
    <col min="14851" max="14851" width="19.33203125" style="30" customWidth="1"/>
    <col min="14852" max="14852" width="18.88671875" style="30" customWidth="1"/>
    <col min="14853" max="14853" width="20" style="30" customWidth="1"/>
    <col min="14854" max="14854" width="21.33203125" style="30" customWidth="1"/>
    <col min="14855" max="14855" width="16.6640625" style="30" customWidth="1"/>
    <col min="14856" max="14856" width="14" style="30" customWidth="1"/>
    <col min="14857" max="14857" width="16.6640625" style="30" customWidth="1"/>
    <col min="14858" max="15104" width="11.44140625" style="30"/>
    <col min="15105" max="15105" width="5" style="30" customWidth="1"/>
    <col min="15106" max="15106" width="47.88671875" style="30" customWidth="1"/>
    <col min="15107" max="15107" width="19.33203125" style="30" customWidth="1"/>
    <col min="15108" max="15108" width="18.88671875" style="30" customWidth="1"/>
    <col min="15109" max="15109" width="20" style="30" customWidth="1"/>
    <col min="15110" max="15110" width="21.33203125" style="30" customWidth="1"/>
    <col min="15111" max="15111" width="16.6640625" style="30" customWidth="1"/>
    <col min="15112" max="15112" width="14" style="30" customWidth="1"/>
    <col min="15113" max="15113" width="16.6640625" style="30" customWidth="1"/>
    <col min="15114" max="15360" width="11.44140625" style="30"/>
    <col min="15361" max="15361" width="5" style="30" customWidth="1"/>
    <col min="15362" max="15362" width="47.88671875" style="30" customWidth="1"/>
    <col min="15363" max="15363" width="19.33203125" style="30" customWidth="1"/>
    <col min="15364" max="15364" width="18.88671875" style="30" customWidth="1"/>
    <col min="15365" max="15365" width="20" style="30" customWidth="1"/>
    <col min="15366" max="15366" width="21.33203125" style="30" customWidth="1"/>
    <col min="15367" max="15367" width="16.6640625" style="30" customWidth="1"/>
    <col min="15368" max="15368" width="14" style="30" customWidth="1"/>
    <col min="15369" max="15369" width="16.6640625" style="30" customWidth="1"/>
    <col min="15370" max="15616" width="11.44140625" style="30"/>
    <col min="15617" max="15617" width="5" style="30" customWidth="1"/>
    <col min="15618" max="15618" width="47.88671875" style="30" customWidth="1"/>
    <col min="15619" max="15619" width="19.33203125" style="30" customWidth="1"/>
    <col min="15620" max="15620" width="18.88671875" style="30" customWidth="1"/>
    <col min="15621" max="15621" width="20" style="30" customWidth="1"/>
    <col min="15622" max="15622" width="21.33203125" style="30" customWidth="1"/>
    <col min="15623" max="15623" width="16.6640625" style="30" customWidth="1"/>
    <col min="15624" max="15624" width="14" style="30" customWidth="1"/>
    <col min="15625" max="15625" width="16.6640625" style="30" customWidth="1"/>
    <col min="15626" max="15872" width="11.44140625" style="30"/>
    <col min="15873" max="15873" width="5" style="30" customWidth="1"/>
    <col min="15874" max="15874" width="47.88671875" style="30" customWidth="1"/>
    <col min="15875" max="15875" width="19.33203125" style="30" customWidth="1"/>
    <col min="15876" max="15876" width="18.88671875" style="30" customWidth="1"/>
    <col min="15877" max="15877" width="20" style="30" customWidth="1"/>
    <col min="15878" max="15878" width="21.33203125" style="30" customWidth="1"/>
    <col min="15879" max="15879" width="16.6640625" style="30" customWidth="1"/>
    <col min="15880" max="15880" width="14" style="30" customWidth="1"/>
    <col min="15881" max="15881" width="16.6640625" style="30" customWidth="1"/>
    <col min="15882" max="16128" width="11.44140625" style="30"/>
    <col min="16129" max="16129" width="5" style="30" customWidth="1"/>
    <col min="16130" max="16130" width="47.88671875" style="30" customWidth="1"/>
    <col min="16131" max="16131" width="19.33203125" style="30" customWidth="1"/>
    <col min="16132" max="16132" width="18.88671875" style="30" customWidth="1"/>
    <col min="16133" max="16133" width="20" style="30" customWidth="1"/>
    <col min="16134" max="16134" width="21.33203125" style="30" customWidth="1"/>
    <col min="16135" max="16135" width="16.6640625" style="30" customWidth="1"/>
    <col min="16136" max="16136" width="14" style="30" customWidth="1"/>
    <col min="16137" max="16137" width="16.6640625" style="30" customWidth="1"/>
    <col min="16138" max="16384" width="11.44140625" style="30"/>
  </cols>
  <sheetData>
    <row r="1" spans="2:9" ht="13.8" thickBot="1" x14ac:dyDescent="0.3"/>
    <row r="2" spans="2:9" ht="18" thickBot="1" x14ac:dyDescent="0.3">
      <c r="B2" s="184" t="s">
        <v>0</v>
      </c>
      <c r="C2" s="185"/>
      <c r="D2" s="185"/>
      <c r="E2" s="185"/>
      <c r="F2" s="185"/>
      <c r="G2" s="185"/>
      <c r="H2" s="185"/>
      <c r="I2" s="186"/>
    </row>
    <row r="3" spans="2:9" ht="18" thickBot="1" x14ac:dyDescent="0.3">
      <c r="B3" s="187" t="s">
        <v>121</v>
      </c>
      <c r="C3" s="188"/>
      <c r="D3" s="188"/>
      <c r="E3" s="188"/>
      <c r="F3" s="188"/>
      <c r="G3" s="188"/>
      <c r="H3" s="188"/>
      <c r="I3" s="189"/>
    </row>
    <row r="4" spans="2:9" ht="18" thickBot="1" x14ac:dyDescent="0.3">
      <c r="B4" s="187" t="s">
        <v>477</v>
      </c>
      <c r="C4" s="188"/>
      <c r="D4" s="188"/>
      <c r="E4" s="188"/>
      <c r="F4" s="188"/>
      <c r="G4" s="188"/>
      <c r="H4" s="188"/>
      <c r="I4" s="189"/>
    </row>
    <row r="5" spans="2:9" ht="18" thickBot="1" x14ac:dyDescent="0.3">
      <c r="B5" s="187" t="s">
        <v>2</v>
      </c>
      <c r="C5" s="188"/>
      <c r="D5" s="188"/>
      <c r="E5" s="188"/>
      <c r="F5" s="188"/>
      <c r="G5" s="188"/>
      <c r="H5" s="188"/>
      <c r="I5" s="189"/>
    </row>
    <row r="6" spans="2:9" ht="121.8" x14ac:dyDescent="0.25">
      <c r="B6" s="31" t="s">
        <v>122</v>
      </c>
      <c r="C6" s="31" t="s">
        <v>475</v>
      </c>
      <c r="D6" s="31" t="s">
        <v>123</v>
      </c>
      <c r="E6" s="31" t="s">
        <v>124</v>
      </c>
      <c r="F6" s="31" t="s">
        <v>125</v>
      </c>
      <c r="G6" s="31" t="s">
        <v>126</v>
      </c>
      <c r="H6" s="31" t="s">
        <v>127</v>
      </c>
      <c r="I6" s="31" t="s">
        <v>128</v>
      </c>
    </row>
    <row r="7" spans="2:9" ht="18" thickBot="1" x14ac:dyDescent="0.3">
      <c r="B7" s="32" t="s">
        <v>129</v>
      </c>
      <c r="C7" s="32" t="s">
        <v>130</v>
      </c>
      <c r="D7" s="32" t="s">
        <v>131</v>
      </c>
      <c r="E7" s="32" t="s">
        <v>132</v>
      </c>
      <c r="F7" s="32" t="s">
        <v>133</v>
      </c>
      <c r="G7" s="32" t="s">
        <v>134</v>
      </c>
      <c r="H7" s="32" t="s">
        <v>135</v>
      </c>
      <c r="I7" s="32" t="s">
        <v>136</v>
      </c>
    </row>
    <row r="8" spans="2:9" ht="17.399999999999999" x14ac:dyDescent="0.25">
      <c r="B8" s="33" t="s">
        <v>137</v>
      </c>
      <c r="C8" s="34">
        <f t="shared" ref="C8:I8" si="0">C9+C13</f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</row>
    <row r="9" spans="2:9" ht="17.399999999999999" x14ac:dyDescent="0.25">
      <c r="B9" s="33" t="s">
        <v>138</v>
      </c>
      <c r="C9" s="34">
        <f t="shared" ref="C9:I9" si="1">SUM(C10:C12)</f>
        <v>0</v>
      </c>
      <c r="D9" s="34">
        <f t="shared" si="1"/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4">
        <f t="shared" si="1"/>
        <v>0</v>
      </c>
      <c r="I9" s="34">
        <f t="shared" si="1"/>
        <v>0</v>
      </c>
    </row>
    <row r="10" spans="2:9" ht="17.399999999999999" x14ac:dyDescent="0.25">
      <c r="B10" s="35" t="s">
        <v>139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2:9" ht="17.399999999999999" x14ac:dyDescent="0.25">
      <c r="B11" s="35" t="s">
        <v>140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2:9" ht="17.399999999999999" x14ac:dyDescent="0.25">
      <c r="B12" s="35" t="s">
        <v>141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2:9" ht="17.399999999999999" x14ac:dyDescent="0.25">
      <c r="B13" s="33" t="s">
        <v>142</v>
      </c>
      <c r="C13" s="34">
        <f t="shared" ref="C13:I13" si="2">SUM(C14:C16)</f>
        <v>0</v>
      </c>
      <c r="D13" s="34">
        <f t="shared" si="2"/>
        <v>0</v>
      </c>
      <c r="E13" s="34">
        <f t="shared" si="2"/>
        <v>0</v>
      </c>
      <c r="F13" s="34">
        <f t="shared" si="2"/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</row>
    <row r="14" spans="2:9" ht="17.399999999999999" x14ac:dyDescent="0.25">
      <c r="B14" s="35" t="s">
        <v>143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2:9" ht="17.399999999999999" x14ac:dyDescent="0.25">
      <c r="B15" s="35" t="s">
        <v>144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2:9" ht="17.399999999999999" x14ac:dyDescent="0.25">
      <c r="B16" s="35" t="s">
        <v>145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2:9" ht="17.399999999999999" x14ac:dyDescent="0.25">
      <c r="B17" s="33" t="s">
        <v>146</v>
      </c>
      <c r="C17" s="11">
        <v>1619097.6000000001</v>
      </c>
      <c r="D17" s="36"/>
      <c r="E17" s="36"/>
      <c r="F17" s="36"/>
      <c r="G17" s="37">
        <v>1050581.3599999836</v>
      </c>
      <c r="H17" s="36"/>
      <c r="I17" s="36"/>
    </row>
    <row r="18" spans="2:9" ht="17.399999999999999" x14ac:dyDescent="0.25">
      <c r="B18" s="38"/>
      <c r="C18" s="11"/>
      <c r="D18" s="11"/>
      <c r="E18" s="11"/>
      <c r="F18" s="11"/>
      <c r="G18" s="11"/>
      <c r="H18" s="11"/>
      <c r="I18" s="11"/>
    </row>
    <row r="19" spans="2:9" ht="34.799999999999997" x14ac:dyDescent="0.25">
      <c r="B19" s="39" t="s">
        <v>147</v>
      </c>
      <c r="C19" s="34">
        <f t="shared" ref="C19:I19" si="3">C8+C17</f>
        <v>1619097.6000000001</v>
      </c>
      <c r="D19" s="34">
        <f t="shared" si="3"/>
        <v>0</v>
      </c>
      <c r="E19" s="34">
        <f t="shared" si="3"/>
        <v>0</v>
      </c>
      <c r="F19" s="34">
        <f t="shared" si="3"/>
        <v>0</v>
      </c>
      <c r="G19" s="34">
        <f t="shared" si="3"/>
        <v>1050581.3599999836</v>
      </c>
      <c r="H19" s="34">
        <f t="shared" si="3"/>
        <v>0</v>
      </c>
      <c r="I19" s="34">
        <f t="shared" si="3"/>
        <v>0</v>
      </c>
    </row>
    <row r="20" spans="2:9" ht="17.399999999999999" x14ac:dyDescent="0.25">
      <c r="B20" s="33"/>
      <c r="C20" s="34"/>
      <c r="D20" s="34"/>
      <c r="E20" s="34"/>
      <c r="F20" s="34"/>
      <c r="G20" s="34"/>
      <c r="H20" s="34"/>
      <c r="I20" s="34"/>
    </row>
    <row r="21" spans="2:9" ht="17.399999999999999" x14ac:dyDescent="0.25">
      <c r="B21" s="33" t="s">
        <v>148</v>
      </c>
      <c r="C21" s="34">
        <f t="shared" ref="C21:I21" si="4">SUM(C22:C24)</f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 t="shared" si="4"/>
        <v>0</v>
      </c>
    </row>
    <row r="22" spans="2:9" ht="17.399999999999999" x14ac:dyDescent="0.25">
      <c r="B22" s="38" t="s">
        <v>149</v>
      </c>
      <c r="C22" s="11">
        <v>0</v>
      </c>
      <c r="D22" s="11">
        <v>0</v>
      </c>
      <c r="E22" s="11">
        <v>0</v>
      </c>
      <c r="F22" s="11">
        <v>0</v>
      </c>
      <c r="G22" s="11">
        <f>C22+D22-E22+F22</f>
        <v>0</v>
      </c>
      <c r="H22" s="11">
        <v>0</v>
      </c>
      <c r="I22" s="11">
        <v>0</v>
      </c>
    </row>
    <row r="23" spans="2:9" ht="17.399999999999999" x14ac:dyDescent="0.25">
      <c r="B23" s="38" t="s">
        <v>150</v>
      </c>
      <c r="C23" s="11">
        <v>0</v>
      </c>
      <c r="D23" s="11">
        <v>0</v>
      </c>
      <c r="E23" s="11">
        <v>0</v>
      </c>
      <c r="F23" s="11">
        <v>0</v>
      </c>
      <c r="G23" s="11">
        <f>C23+D23-E23+F23</f>
        <v>0</v>
      </c>
      <c r="H23" s="11">
        <v>0</v>
      </c>
      <c r="I23" s="11">
        <v>0</v>
      </c>
    </row>
    <row r="24" spans="2:9" ht="17.399999999999999" x14ac:dyDescent="0.25">
      <c r="B24" s="38" t="s">
        <v>151</v>
      </c>
      <c r="C24" s="11">
        <v>0</v>
      </c>
      <c r="D24" s="11">
        <v>0</v>
      </c>
      <c r="E24" s="11">
        <v>0</v>
      </c>
      <c r="F24" s="11">
        <v>0</v>
      </c>
      <c r="G24" s="11">
        <f>C24+D24-E24+F24</f>
        <v>0</v>
      </c>
      <c r="H24" s="11">
        <v>0</v>
      </c>
      <c r="I24" s="11">
        <v>0</v>
      </c>
    </row>
    <row r="25" spans="2:9" ht="17.399999999999999" x14ac:dyDescent="0.25">
      <c r="B25" s="40"/>
      <c r="C25" s="41"/>
      <c r="D25" s="41"/>
      <c r="E25" s="41"/>
      <c r="F25" s="41"/>
      <c r="G25" s="41"/>
      <c r="H25" s="41"/>
      <c r="I25" s="41"/>
    </row>
    <row r="26" spans="2:9" ht="34.799999999999997" x14ac:dyDescent="0.25">
      <c r="B26" s="39" t="s">
        <v>152</v>
      </c>
      <c r="C26" s="34">
        <f>SUM(C27:C29)</f>
        <v>0</v>
      </c>
      <c r="D26" s="34">
        <f t="shared" ref="D26:I26" si="5">SUM(D27:D29)</f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</row>
    <row r="27" spans="2:9" ht="17.399999999999999" x14ac:dyDescent="0.25">
      <c r="B27" s="38" t="s">
        <v>153</v>
      </c>
      <c r="C27" s="11">
        <v>0</v>
      </c>
      <c r="D27" s="11">
        <v>0</v>
      </c>
      <c r="E27" s="11">
        <v>0</v>
      </c>
      <c r="F27" s="11">
        <v>0</v>
      </c>
      <c r="G27" s="11">
        <f>C27+D27-E27+F27</f>
        <v>0</v>
      </c>
      <c r="H27" s="11">
        <v>0</v>
      </c>
      <c r="I27" s="11">
        <v>0</v>
      </c>
    </row>
    <row r="28" spans="2:9" ht="17.399999999999999" x14ac:dyDescent="0.25">
      <c r="B28" s="38" t="s">
        <v>154</v>
      </c>
      <c r="C28" s="11">
        <v>0</v>
      </c>
      <c r="D28" s="11">
        <v>0</v>
      </c>
      <c r="E28" s="11">
        <v>0</v>
      </c>
      <c r="F28" s="11">
        <v>0</v>
      </c>
      <c r="G28" s="11">
        <f>C28+D28-E28+F28</f>
        <v>0</v>
      </c>
      <c r="H28" s="11">
        <v>0</v>
      </c>
      <c r="I28" s="11">
        <v>0</v>
      </c>
    </row>
    <row r="29" spans="2:9" ht="17.399999999999999" x14ac:dyDescent="0.25">
      <c r="B29" s="38" t="s">
        <v>155</v>
      </c>
      <c r="C29" s="11">
        <v>0</v>
      </c>
      <c r="D29" s="11">
        <v>0</v>
      </c>
      <c r="E29" s="11">
        <v>0</v>
      </c>
      <c r="F29" s="11">
        <v>0</v>
      </c>
      <c r="G29" s="11">
        <f>C29+D29-E29+F29</f>
        <v>0</v>
      </c>
      <c r="H29" s="11">
        <v>0</v>
      </c>
      <c r="I29" s="11">
        <v>0</v>
      </c>
    </row>
    <row r="30" spans="2:9" ht="18" thickBot="1" x14ac:dyDescent="0.3">
      <c r="B30" s="42"/>
      <c r="C30" s="43"/>
      <c r="D30" s="43"/>
      <c r="E30" s="43"/>
      <c r="F30" s="43"/>
      <c r="G30" s="43"/>
      <c r="H30" s="43"/>
      <c r="I30" s="43"/>
    </row>
    <row r="31" spans="2:9" ht="17.399999999999999" x14ac:dyDescent="0.25">
      <c r="B31" s="190" t="s">
        <v>156</v>
      </c>
      <c r="C31" s="190"/>
      <c r="D31" s="190"/>
      <c r="E31" s="190"/>
      <c r="F31" s="190"/>
      <c r="G31" s="190"/>
      <c r="H31" s="190"/>
      <c r="I31" s="190"/>
    </row>
    <row r="32" spans="2:9" ht="17.399999999999999" x14ac:dyDescent="0.3">
      <c r="B32" s="44" t="s">
        <v>157</v>
      </c>
      <c r="C32" s="45"/>
      <c r="D32" s="46"/>
      <c r="E32" s="46"/>
      <c r="F32" s="46"/>
      <c r="G32" s="46"/>
      <c r="H32" s="46"/>
      <c r="I32" s="46"/>
    </row>
    <row r="33" spans="2:9" ht="18" thickBot="1" x14ac:dyDescent="0.35">
      <c r="B33" s="44"/>
      <c r="C33" s="45"/>
      <c r="D33" s="45"/>
      <c r="E33" s="45"/>
      <c r="F33" s="45"/>
      <c r="G33" s="45"/>
      <c r="H33" s="45"/>
      <c r="I33" s="45"/>
    </row>
    <row r="34" spans="2:9" ht="17.399999999999999" x14ac:dyDescent="0.3">
      <c r="B34" s="182" t="s">
        <v>158</v>
      </c>
      <c r="C34" s="182" t="s">
        <v>159</v>
      </c>
      <c r="D34" s="182" t="s">
        <v>160</v>
      </c>
      <c r="E34" s="47" t="s">
        <v>161</v>
      </c>
      <c r="F34" s="182" t="s">
        <v>162</v>
      </c>
      <c r="G34" s="47" t="s">
        <v>163</v>
      </c>
      <c r="H34" s="45"/>
      <c r="I34" s="45"/>
    </row>
    <row r="35" spans="2:9" ht="18" thickBot="1" x14ac:dyDescent="0.35">
      <c r="B35" s="183"/>
      <c r="C35" s="183"/>
      <c r="D35" s="183"/>
      <c r="E35" s="48" t="s">
        <v>164</v>
      </c>
      <c r="F35" s="183"/>
      <c r="G35" s="48" t="s">
        <v>165</v>
      </c>
      <c r="H35" s="45"/>
      <c r="I35" s="45"/>
    </row>
    <row r="36" spans="2:9" ht="34.799999999999997" x14ac:dyDescent="0.3">
      <c r="B36" s="49" t="s">
        <v>166</v>
      </c>
      <c r="C36" s="34">
        <f>SUM(C37:C39)</f>
        <v>0</v>
      </c>
      <c r="D36" s="34">
        <f>SUM(D37:D39)</f>
        <v>0</v>
      </c>
      <c r="E36" s="34">
        <f>SUM(E37:E39)</f>
        <v>0</v>
      </c>
      <c r="F36" s="34">
        <f>SUM(F37:F39)</f>
        <v>0</v>
      </c>
      <c r="G36" s="34">
        <f>SUM(G37:G39)</f>
        <v>0</v>
      </c>
      <c r="H36" s="45"/>
      <c r="I36" s="45"/>
    </row>
    <row r="37" spans="2:9" ht="17.399999999999999" x14ac:dyDescent="0.3">
      <c r="B37" s="38" t="s">
        <v>167</v>
      </c>
      <c r="C37" s="9"/>
      <c r="D37" s="9"/>
      <c r="E37" s="9"/>
      <c r="F37" s="9"/>
      <c r="G37" s="9"/>
      <c r="H37" s="45"/>
      <c r="I37" s="45"/>
    </row>
    <row r="38" spans="2:9" ht="17.399999999999999" x14ac:dyDescent="0.3">
      <c r="B38" s="38" t="s">
        <v>168</v>
      </c>
      <c r="C38" s="9"/>
      <c r="D38" s="9"/>
      <c r="E38" s="9"/>
      <c r="F38" s="9"/>
      <c r="G38" s="9"/>
      <c r="H38" s="45"/>
      <c r="I38" s="45"/>
    </row>
    <row r="39" spans="2:9" ht="18" thickBot="1" x14ac:dyDescent="0.35">
      <c r="B39" s="50" t="s">
        <v>169</v>
      </c>
      <c r="C39" s="51"/>
      <c r="D39" s="51"/>
      <c r="E39" s="51"/>
      <c r="F39" s="51"/>
      <c r="G39" s="51"/>
      <c r="H39" s="45"/>
      <c r="I39" s="45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0866141732283472" right="0.31496062992125984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topLeftCell="H1" workbookViewId="0">
      <selection activeCell="L9" sqref="L9"/>
    </sheetView>
  </sheetViews>
  <sheetFormatPr baseColWidth="10" defaultRowHeight="14.4" x14ac:dyDescent="0.3"/>
  <cols>
    <col min="1" max="1" width="0.6640625" customWidth="1"/>
    <col min="2" max="2" width="32.88671875" customWidth="1"/>
    <col min="3" max="4" width="14.5546875" customWidth="1"/>
    <col min="5" max="5" width="18" customWidth="1"/>
    <col min="6" max="6" width="14.5546875" customWidth="1"/>
    <col min="7" max="7" width="13.33203125" customWidth="1"/>
    <col min="8" max="8" width="25.109375" customWidth="1"/>
    <col min="9" max="9" width="24.109375" customWidth="1"/>
    <col min="10" max="10" width="16.6640625" customWidth="1"/>
    <col min="11" max="11" width="17" customWidth="1"/>
    <col min="12" max="12" width="14.5546875" customWidth="1"/>
    <col min="257" max="257" width="2.44140625" customWidth="1"/>
    <col min="258" max="258" width="32.88671875" customWidth="1"/>
    <col min="259" max="260" width="14.5546875" customWidth="1"/>
    <col min="261" max="261" width="20.44140625" customWidth="1"/>
    <col min="262" max="263" width="14.5546875" customWidth="1"/>
    <col min="264" max="264" width="19.88671875" customWidth="1"/>
    <col min="265" max="265" width="24.109375" customWidth="1"/>
    <col min="266" max="266" width="16.6640625" customWidth="1"/>
    <col min="267" max="267" width="17" customWidth="1"/>
    <col min="268" max="268" width="14.5546875" customWidth="1"/>
    <col min="513" max="513" width="2.44140625" customWidth="1"/>
    <col min="514" max="514" width="32.88671875" customWidth="1"/>
    <col min="515" max="516" width="14.5546875" customWidth="1"/>
    <col min="517" max="517" width="20.44140625" customWidth="1"/>
    <col min="518" max="519" width="14.5546875" customWidth="1"/>
    <col min="520" max="520" width="19.88671875" customWidth="1"/>
    <col min="521" max="521" width="24.109375" customWidth="1"/>
    <col min="522" max="522" width="16.6640625" customWidth="1"/>
    <col min="523" max="523" width="17" customWidth="1"/>
    <col min="524" max="524" width="14.5546875" customWidth="1"/>
    <col min="769" max="769" width="2.44140625" customWidth="1"/>
    <col min="770" max="770" width="32.88671875" customWidth="1"/>
    <col min="771" max="772" width="14.5546875" customWidth="1"/>
    <col min="773" max="773" width="20.44140625" customWidth="1"/>
    <col min="774" max="775" width="14.5546875" customWidth="1"/>
    <col min="776" max="776" width="19.88671875" customWidth="1"/>
    <col min="777" max="777" width="24.109375" customWidth="1"/>
    <col min="778" max="778" width="16.6640625" customWidth="1"/>
    <col min="779" max="779" width="17" customWidth="1"/>
    <col min="780" max="780" width="14.5546875" customWidth="1"/>
    <col min="1025" max="1025" width="2.44140625" customWidth="1"/>
    <col min="1026" max="1026" width="32.88671875" customWidth="1"/>
    <col min="1027" max="1028" width="14.5546875" customWidth="1"/>
    <col min="1029" max="1029" width="20.44140625" customWidth="1"/>
    <col min="1030" max="1031" width="14.5546875" customWidth="1"/>
    <col min="1032" max="1032" width="19.88671875" customWidth="1"/>
    <col min="1033" max="1033" width="24.109375" customWidth="1"/>
    <col min="1034" max="1034" width="16.6640625" customWidth="1"/>
    <col min="1035" max="1035" width="17" customWidth="1"/>
    <col min="1036" max="1036" width="14.5546875" customWidth="1"/>
    <col min="1281" max="1281" width="2.44140625" customWidth="1"/>
    <col min="1282" max="1282" width="32.88671875" customWidth="1"/>
    <col min="1283" max="1284" width="14.5546875" customWidth="1"/>
    <col min="1285" max="1285" width="20.44140625" customWidth="1"/>
    <col min="1286" max="1287" width="14.5546875" customWidth="1"/>
    <col min="1288" max="1288" width="19.88671875" customWidth="1"/>
    <col min="1289" max="1289" width="24.109375" customWidth="1"/>
    <col min="1290" max="1290" width="16.6640625" customWidth="1"/>
    <col min="1291" max="1291" width="17" customWidth="1"/>
    <col min="1292" max="1292" width="14.5546875" customWidth="1"/>
    <col min="1537" max="1537" width="2.44140625" customWidth="1"/>
    <col min="1538" max="1538" width="32.88671875" customWidth="1"/>
    <col min="1539" max="1540" width="14.5546875" customWidth="1"/>
    <col min="1541" max="1541" width="20.44140625" customWidth="1"/>
    <col min="1542" max="1543" width="14.5546875" customWidth="1"/>
    <col min="1544" max="1544" width="19.88671875" customWidth="1"/>
    <col min="1545" max="1545" width="24.109375" customWidth="1"/>
    <col min="1546" max="1546" width="16.6640625" customWidth="1"/>
    <col min="1547" max="1547" width="17" customWidth="1"/>
    <col min="1548" max="1548" width="14.5546875" customWidth="1"/>
    <col min="1793" max="1793" width="2.44140625" customWidth="1"/>
    <col min="1794" max="1794" width="32.88671875" customWidth="1"/>
    <col min="1795" max="1796" width="14.5546875" customWidth="1"/>
    <col min="1797" max="1797" width="20.44140625" customWidth="1"/>
    <col min="1798" max="1799" width="14.5546875" customWidth="1"/>
    <col min="1800" max="1800" width="19.88671875" customWidth="1"/>
    <col min="1801" max="1801" width="24.109375" customWidth="1"/>
    <col min="1802" max="1802" width="16.6640625" customWidth="1"/>
    <col min="1803" max="1803" width="17" customWidth="1"/>
    <col min="1804" max="1804" width="14.5546875" customWidth="1"/>
    <col min="2049" max="2049" width="2.44140625" customWidth="1"/>
    <col min="2050" max="2050" width="32.88671875" customWidth="1"/>
    <col min="2051" max="2052" width="14.5546875" customWidth="1"/>
    <col min="2053" max="2053" width="20.44140625" customWidth="1"/>
    <col min="2054" max="2055" width="14.5546875" customWidth="1"/>
    <col min="2056" max="2056" width="19.88671875" customWidth="1"/>
    <col min="2057" max="2057" width="24.109375" customWidth="1"/>
    <col min="2058" max="2058" width="16.6640625" customWidth="1"/>
    <col min="2059" max="2059" width="17" customWidth="1"/>
    <col min="2060" max="2060" width="14.5546875" customWidth="1"/>
    <col min="2305" max="2305" width="2.44140625" customWidth="1"/>
    <col min="2306" max="2306" width="32.88671875" customWidth="1"/>
    <col min="2307" max="2308" width="14.5546875" customWidth="1"/>
    <col min="2309" max="2309" width="20.44140625" customWidth="1"/>
    <col min="2310" max="2311" width="14.5546875" customWidth="1"/>
    <col min="2312" max="2312" width="19.88671875" customWidth="1"/>
    <col min="2313" max="2313" width="24.109375" customWidth="1"/>
    <col min="2314" max="2314" width="16.6640625" customWidth="1"/>
    <col min="2315" max="2315" width="17" customWidth="1"/>
    <col min="2316" max="2316" width="14.5546875" customWidth="1"/>
    <col min="2561" max="2561" width="2.44140625" customWidth="1"/>
    <col min="2562" max="2562" width="32.88671875" customWidth="1"/>
    <col min="2563" max="2564" width="14.5546875" customWidth="1"/>
    <col min="2565" max="2565" width="20.44140625" customWidth="1"/>
    <col min="2566" max="2567" width="14.5546875" customWidth="1"/>
    <col min="2568" max="2568" width="19.88671875" customWidth="1"/>
    <col min="2569" max="2569" width="24.109375" customWidth="1"/>
    <col min="2570" max="2570" width="16.6640625" customWidth="1"/>
    <col min="2571" max="2571" width="17" customWidth="1"/>
    <col min="2572" max="2572" width="14.5546875" customWidth="1"/>
    <col min="2817" max="2817" width="2.44140625" customWidth="1"/>
    <col min="2818" max="2818" width="32.88671875" customWidth="1"/>
    <col min="2819" max="2820" width="14.5546875" customWidth="1"/>
    <col min="2821" max="2821" width="20.44140625" customWidth="1"/>
    <col min="2822" max="2823" width="14.5546875" customWidth="1"/>
    <col min="2824" max="2824" width="19.88671875" customWidth="1"/>
    <col min="2825" max="2825" width="24.109375" customWidth="1"/>
    <col min="2826" max="2826" width="16.6640625" customWidth="1"/>
    <col min="2827" max="2827" width="17" customWidth="1"/>
    <col min="2828" max="2828" width="14.5546875" customWidth="1"/>
    <col min="3073" max="3073" width="2.44140625" customWidth="1"/>
    <col min="3074" max="3074" width="32.88671875" customWidth="1"/>
    <col min="3075" max="3076" width="14.5546875" customWidth="1"/>
    <col min="3077" max="3077" width="20.44140625" customWidth="1"/>
    <col min="3078" max="3079" width="14.5546875" customWidth="1"/>
    <col min="3080" max="3080" width="19.88671875" customWidth="1"/>
    <col min="3081" max="3081" width="24.109375" customWidth="1"/>
    <col min="3082" max="3082" width="16.6640625" customWidth="1"/>
    <col min="3083" max="3083" width="17" customWidth="1"/>
    <col min="3084" max="3084" width="14.5546875" customWidth="1"/>
    <col min="3329" max="3329" width="2.44140625" customWidth="1"/>
    <col min="3330" max="3330" width="32.88671875" customWidth="1"/>
    <col min="3331" max="3332" width="14.5546875" customWidth="1"/>
    <col min="3333" max="3333" width="20.44140625" customWidth="1"/>
    <col min="3334" max="3335" width="14.5546875" customWidth="1"/>
    <col min="3336" max="3336" width="19.88671875" customWidth="1"/>
    <col min="3337" max="3337" width="24.109375" customWidth="1"/>
    <col min="3338" max="3338" width="16.6640625" customWidth="1"/>
    <col min="3339" max="3339" width="17" customWidth="1"/>
    <col min="3340" max="3340" width="14.5546875" customWidth="1"/>
    <col min="3585" max="3585" width="2.44140625" customWidth="1"/>
    <col min="3586" max="3586" width="32.88671875" customWidth="1"/>
    <col min="3587" max="3588" width="14.5546875" customWidth="1"/>
    <col min="3589" max="3589" width="20.44140625" customWidth="1"/>
    <col min="3590" max="3591" width="14.5546875" customWidth="1"/>
    <col min="3592" max="3592" width="19.88671875" customWidth="1"/>
    <col min="3593" max="3593" width="24.109375" customWidth="1"/>
    <col min="3594" max="3594" width="16.6640625" customWidth="1"/>
    <col min="3595" max="3595" width="17" customWidth="1"/>
    <col min="3596" max="3596" width="14.5546875" customWidth="1"/>
    <col min="3841" max="3841" width="2.44140625" customWidth="1"/>
    <col min="3842" max="3842" width="32.88671875" customWidth="1"/>
    <col min="3843" max="3844" width="14.5546875" customWidth="1"/>
    <col min="3845" max="3845" width="20.44140625" customWidth="1"/>
    <col min="3846" max="3847" width="14.5546875" customWidth="1"/>
    <col min="3848" max="3848" width="19.88671875" customWidth="1"/>
    <col min="3849" max="3849" width="24.109375" customWidth="1"/>
    <col min="3850" max="3850" width="16.6640625" customWidth="1"/>
    <col min="3851" max="3851" width="17" customWidth="1"/>
    <col min="3852" max="3852" width="14.5546875" customWidth="1"/>
    <col min="4097" max="4097" width="2.44140625" customWidth="1"/>
    <col min="4098" max="4098" width="32.88671875" customWidth="1"/>
    <col min="4099" max="4100" width="14.5546875" customWidth="1"/>
    <col min="4101" max="4101" width="20.44140625" customWidth="1"/>
    <col min="4102" max="4103" width="14.5546875" customWidth="1"/>
    <col min="4104" max="4104" width="19.88671875" customWidth="1"/>
    <col min="4105" max="4105" width="24.109375" customWidth="1"/>
    <col min="4106" max="4106" width="16.6640625" customWidth="1"/>
    <col min="4107" max="4107" width="17" customWidth="1"/>
    <col min="4108" max="4108" width="14.5546875" customWidth="1"/>
    <col min="4353" max="4353" width="2.44140625" customWidth="1"/>
    <col min="4354" max="4354" width="32.88671875" customWidth="1"/>
    <col min="4355" max="4356" width="14.5546875" customWidth="1"/>
    <col min="4357" max="4357" width="20.44140625" customWidth="1"/>
    <col min="4358" max="4359" width="14.5546875" customWidth="1"/>
    <col min="4360" max="4360" width="19.88671875" customWidth="1"/>
    <col min="4361" max="4361" width="24.109375" customWidth="1"/>
    <col min="4362" max="4362" width="16.6640625" customWidth="1"/>
    <col min="4363" max="4363" width="17" customWidth="1"/>
    <col min="4364" max="4364" width="14.5546875" customWidth="1"/>
    <col min="4609" max="4609" width="2.44140625" customWidth="1"/>
    <col min="4610" max="4610" width="32.88671875" customWidth="1"/>
    <col min="4611" max="4612" width="14.5546875" customWidth="1"/>
    <col min="4613" max="4613" width="20.44140625" customWidth="1"/>
    <col min="4614" max="4615" width="14.5546875" customWidth="1"/>
    <col min="4616" max="4616" width="19.88671875" customWidth="1"/>
    <col min="4617" max="4617" width="24.109375" customWidth="1"/>
    <col min="4618" max="4618" width="16.6640625" customWidth="1"/>
    <col min="4619" max="4619" width="17" customWidth="1"/>
    <col min="4620" max="4620" width="14.5546875" customWidth="1"/>
    <col min="4865" max="4865" width="2.44140625" customWidth="1"/>
    <col min="4866" max="4866" width="32.88671875" customWidth="1"/>
    <col min="4867" max="4868" width="14.5546875" customWidth="1"/>
    <col min="4869" max="4869" width="20.44140625" customWidth="1"/>
    <col min="4870" max="4871" width="14.5546875" customWidth="1"/>
    <col min="4872" max="4872" width="19.88671875" customWidth="1"/>
    <col min="4873" max="4873" width="24.109375" customWidth="1"/>
    <col min="4874" max="4874" width="16.6640625" customWidth="1"/>
    <col min="4875" max="4875" width="17" customWidth="1"/>
    <col min="4876" max="4876" width="14.5546875" customWidth="1"/>
    <col min="5121" max="5121" width="2.44140625" customWidth="1"/>
    <col min="5122" max="5122" width="32.88671875" customWidth="1"/>
    <col min="5123" max="5124" width="14.5546875" customWidth="1"/>
    <col min="5125" max="5125" width="20.44140625" customWidth="1"/>
    <col min="5126" max="5127" width="14.5546875" customWidth="1"/>
    <col min="5128" max="5128" width="19.88671875" customWidth="1"/>
    <col min="5129" max="5129" width="24.109375" customWidth="1"/>
    <col min="5130" max="5130" width="16.6640625" customWidth="1"/>
    <col min="5131" max="5131" width="17" customWidth="1"/>
    <col min="5132" max="5132" width="14.5546875" customWidth="1"/>
    <col min="5377" max="5377" width="2.44140625" customWidth="1"/>
    <col min="5378" max="5378" width="32.88671875" customWidth="1"/>
    <col min="5379" max="5380" width="14.5546875" customWidth="1"/>
    <col min="5381" max="5381" width="20.44140625" customWidth="1"/>
    <col min="5382" max="5383" width="14.5546875" customWidth="1"/>
    <col min="5384" max="5384" width="19.88671875" customWidth="1"/>
    <col min="5385" max="5385" width="24.109375" customWidth="1"/>
    <col min="5386" max="5386" width="16.6640625" customWidth="1"/>
    <col min="5387" max="5387" width="17" customWidth="1"/>
    <col min="5388" max="5388" width="14.5546875" customWidth="1"/>
    <col min="5633" max="5633" width="2.44140625" customWidth="1"/>
    <col min="5634" max="5634" width="32.88671875" customWidth="1"/>
    <col min="5635" max="5636" width="14.5546875" customWidth="1"/>
    <col min="5637" max="5637" width="20.44140625" customWidth="1"/>
    <col min="5638" max="5639" width="14.5546875" customWidth="1"/>
    <col min="5640" max="5640" width="19.88671875" customWidth="1"/>
    <col min="5641" max="5641" width="24.109375" customWidth="1"/>
    <col min="5642" max="5642" width="16.6640625" customWidth="1"/>
    <col min="5643" max="5643" width="17" customWidth="1"/>
    <col min="5644" max="5644" width="14.5546875" customWidth="1"/>
    <col min="5889" max="5889" width="2.44140625" customWidth="1"/>
    <col min="5890" max="5890" width="32.88671875" customWidth="1"/>
    <col min="5891" max="5892" width="14.5546875" customWidth="1"/>
    <col min="5893" max="5893" width="20.44140625" customWidth="1"/>
    <col min="5894" max="5895" width="14.5546875" customWidth="1"/>
    <col min="5896" max="5896" width="19.88671875" customWidth="1"/>
    <col min="5897" max="5897" width="24.109375" customWidth="1"/>
    <col min="5898" max="5898" width="16.6640625" customWidth="1"/>
    <col min="5899" max="5899" width="17" customWidth="1"/>
    <col min="5900" max="5900" width="14.5546875" customWidth="1"/>
    <col min="6145" max="6145" width="2.44140625" customWidth="1"/>
    <col min="6146" max="6146" width="32.88671875" customWidth="1"/>
    <col min="6147" max="6148" width="14.5546875" customWidth="1"/>
    <col min="6149" max="6149" width="20.44140625" customWidth="1"/>
    <col min="6150" max="6151" width="14.5546875" customWidth="1"/>
    <col min="6152" max="6152" width="19.88671875" customWidth="1"/>
    <col min="6153" max="6153" width="24.109375" customWidth="1"/>
    <col min="6154" max="6154" width="16.6640625" customWidth="1"/>
    <col min="6155" max="6155" width="17" customWidth="1"/>
    <col min="6156" max="6156" width="14.5546875" customWidth="1"/>
    <col min="6401" max="6401" width="2.44140625" customWidth="1"/>
    <col min="6402" max="6402" width="32.88671875" customWidth="1"/>
    <col min="6403" max="6404" width="14.5546875" customWidth="1"/>
    <col min="6405" max="6405" width="20.44140625" customWidth="1"/>
    <col min="6406" max="6407" width="14.5546875" customWidth="1"/>
    <col min="6408" max="6408" width="19.88671875" customWidth="1"/>
    <col min="6409" max="6409" width="24.109375" customWidth="1"/>
    <col min="6410" max="6410" width="16.6640625" customWidth="1"/>
    <col min="6411" max="6411" width="17" customWidth="1"/>
    <col min="6412" max="6412" width="14.5546875" customWidth="1"/>
    <col min="6657" max="6657" width="2.44140625" customWidth="1"/>
    <col min="6658" max="6658" width="32.88671875" customWidth="1"/>
    <col min="6659" max="6660" width="14.5546875" customWidth="1"/>
    <col min="6661" max="6661" width="20.44140625" customWidth="1"/>
    <col min="6662" max="6663" width="14.5546875" customWidth="1"/>
    <col min="6664" max="6664" width="19.88671875" customWidth="1"/>
    <col min="6665" max="6665" width="24.109375" customWidth="1"/>
    <col min="6666" max="6666" width="16.6640625" customWidth="1"/>
    <col min="6667" max="6667" width="17" customWidth="1"/>
    <col min="6668" max="6668" width="14.5546875" customWidth="1"/>
    <col min="6913" max="6913" width="2.44140625" customWidth="1"/>
    <col min="6914" max="6914" width="32.88671875" customWidth="1"/>
    <col min="6915" max="6916" width="14.5546875" customWidth="1"/>
    <col min="6917" max="6917" width="20.44140625" customWidth="1"/>
    <col min="6918" max="6919" width="14.5546875" customWidth="1"/>
    <col min="6920" max="6920" width="19.88671875" customWidth="1"/>
    <col min="6921" max="6921" width="24.109375" customWidth="1"/>
    <col min="6922" max="6922" width="16.6640625" customWidth="1"/>
    <col min="6923" max="6923" width="17" customWidth="1"/>
    <col min="6924" max="6924" width="14.5546875" customWidth="1"/>
    <col min="7169" max="7169" width="2.44140625" customWidth="1"/>
    <col min="7170" max="7170" width="32.88671875" customWidth="1"/>
    <col min="7171" max="7172" width="14.5546875" customWidth="1"/>
    <col min="7173" max="7173" width="20.44140625" customWidth="1"/>
    <col min="7174" max="7175" width="14.5546875" customWidth="1"/>
    <col min="7176" max="7176" width="19.88671875" customWidth="1"/>
    <col min="7177" max="7177" width="24.109375" customWidth="1"/>
    <col min="7178" max="7178" width="16.6640625" customWidth="1"/>
    <col min="7179" max="7179" width="17" customWidth="1"/>
    <col min="7180" max="7180" width="14.5546875" customWidth="1"/>
    <col min="7425" max="7425" width="2.44140625" customWidth="1"/>
    <col min="7426" max="7426" width="32.88671875" customWidth="1"/>
    <col min="7427" max="7428" width="14.5546875" customWidth="1"/>
    <col min="7429" max="7429" width="20.44140625" customWidth="1"/>
    <col min="7430" max="7431" width="14.5546875" customWidth="1"/>
    <col min="7432" max="7432" width="19.88671875" customWidth="1"/>
    <col min="7433" max="7433" width="24.109375" customWidth="1"/>
    <col min="7434" max="7434" width="16.6640625" customWidth="1"/>
    <col min="7435" max="7435" width="17" customWidth="1"/>
    <col min="7436" max="7436" width="14.5546875" customWidth="1"/>
    <col min="7681" max="7681" width="2.44140625" customWidth="1"/>
    <col min="7682" max="7682" width="32.88671875" customWidth="1"/>
    <col min="7683" max="7684" width="14.5546875" customWidth="1"/>
    <col min="7685" max="7685" width="20.44140625" customWidth="1"/>
    <col min="7686" max="7687" width="14.5546875" customWidth="1"/>
    <col min="7688" max="7688" width="19.88671875" customWidth="1"/>
    <col min="7689" max="7689" width="24.109375" customWidth="1"/>
    <col min="7690" max="7690" width="16.6640625" customWidth="1"/>
    <col min="7691" max="7691" width="17" customWidth="1"/>
    <col min="7692" max="7692" width="14.5546875" customWidth="1"/>
    <col min="7937" max="7937" width="2.44140625" customWidth="1"/>
    <col min="7938" max="7938" width="32.88671875" customWidth="1"/>
    <col min="7939" max="7940" width="14.5546875" customWidth="1"/>
    <col min="7941" max="7941" width="20.44140625" customWidth="1"/>
    <col min="7942" max="7943" width="14.5546875" customWidth="1"/>
    <col min="7944" max="7944" width="19.88671875" customWidth="1"/>
    <col min="7945" max="7945" width="24.109375" customWidth="1"/>
    <col min="7946" max="7946" width="16.6640625" customWidth="1"/>
    <col min="7947" max="7947" width="17" customWidth="1"/>
    <col min="7948" max="7948" width="14.5546875" customWidth="1"/>
    <col min="8193" max="8193" width="2.44140625" customWidth="1"/>
    <col min="8194" max="8194" width="32.88671875" customWidth="1"/>
    <col min="8195" max="8196" width="14.5546875" customWidth="1"/>
    <col min="8197" max="8197" width="20.44140625" customWidth="1"/>
    <col min="8198" max="8199" width="14.5546875" customWidth="1"/>
    <col min="8200" max="8200" width="19.88671875" customWidth="1"/>
    <col min="8201" max="8201" width="24.109375" customWidth="1"/>
    <col min="8202" max="8202" width="16.6640625" customWidth="1"/>
    <col min="8203" max="8203" width="17" customWidth="1"/>
    <col min="8204" max="8204" width="14.5546875" customWidth="1"/>
    <col min="8449" max="8449" width="2.44140625" customWidth="1"/>
    <col min="8450" max="8450" width="32.88671875" customWidth="1"/>
    <col min="8451" max="8452" width="14.5546875" customWidth="1"/>
    <col min="8453" max="8453" width="20.44140625" customWidth="1"/>
    <col min="8454" max="8455" width="14.5546875" customWidth="1"/>
    <col min="8456" max="8456" width="19.88671875" customWidth="1"/>
    <col min="8457" max="8457" width="24.109375" customWidth="1"/>
    <col min="8458" max="8458" width="16.6640625" customWidth="1"/>
    <col min="8459" max="8459" width="17" customWidth="1"/>
    <col min="8460" max="8460" width="14.5546875" customWidth="1"/>
    <col min="8705" max="8705" width="2.44140625" customWidth="1"/>
    <col min="8706" max="8706" width="32.88671875" customWidth="1"/>
    <col min="8707" max="8708" width="14.5546875" customWidth="1"/>
    <col min="8709" max="8709" width="20.44140625" customWidth="1"/>
    <col min="8710" max="8711" width="14.5546875" customWidth="1"/>
    <col min="8712" max="8712" width="19.88671875" customWidth="1"/>
    <col min="8713" max="8713" width="24.109375" customWidth="1"/>
    <col min="8714" max="8714" width="16.6640625" customWidth="1"/>
    <col min="8715" max="8715" width="17" customWidth="1"/>
    <col min="8716" max="8716" width="14.5546875" customWidth="1"/>
    <col min="8961" max="8961" width="2.44140625" customWidth="1"/>
    <col min="8962" max="8962" width="32.88671875" customWidth="1"/>
    <col min="8963" max="8964" width="14.5546875" customWidth="1"/>
    <col min="8965" max="8965" width="20.44140625" customWidth="1"/>
    <col min="8966" max="8967" width="14.5546875" customWidth="1"/>
    <col min="8968" max="8968" width="19.88671875" customWidth="1"/>
    <col min="8969" max="8969" width="24.109375" customWidth="1"/>
    <col min="8970" max="8970" width="16.6640625" customWidth="1"/>
    <col min="8971" max="8971" width="17" customWidth="1"/>
    <col min="8972" max="8972" width="14.5546875" customWidth="1"/>
    <col min="9217" max="9217" width="2.44140625" customWidth="1"/>
    <col min="9218" max="9218" width="32.88671875" customWidth="1"/>
    <col min="9219" max="9220" width="14.5546875" customWidth="1"/>
    <col min="9221" max="9221" width="20.44140625" customWidth="1"/>
    <col min="9222" max="9223" width="14.5546875" customWidth="1"/>
    <col min="9224" max="9224" width="19.88671875" customWidth="1"/>
    <col min="9225" max="9225" width="24.109375" customWidth="1"/>
    <col min="9226" max="9226" width="16.6640625" customWidth="1"/>
    <col min="9227" max="9227" width="17" customWidth="1"/>
    <col min="9228" max="9228" width="14.5546875" customWidth="1"/>
    <col min="9473" max="9473" width="2.44140625" customWidth="1"/>
    <col min="9474" max="9474" width="32.88671875" customWidth="1"/>
    <col min="9475" max="9476" width="14.5546875" customWidth="1"/>
    <col min="9477" max="9477" width="20.44140625" customWidth="1"/>
    <col min="9478" max="9479" width="14.5546875" customWidth="1"/>
    <col min="9480" max="9480" width="19.88671875" customWidth="1"/>
    <col min="9481" max="9481" width="24.109375" customWidth="1"/>
    <col min="9482" max="9482" width="16.6640625" customWidth="1"/>
    <col min="9483" max="9483" width="17" customWidth="1"/>
    <col min="9484" max="9484" width="14.5546875" customWidth="1"/>
    <col min="9729" max="9729" width="2.44140625" customWidth="1"/>
    <col min="9730" max="9730" width="32.88671875" customWidth="1"/>
    <col min="9731" max="9732" width="14.5546875" customWidth="1"/>
    <col min="9733" max="9733" width="20.44140625" customWidth="1"/>
    <col min="9734" max="9735" width="14.5546875" customWidth="1"/>
    <col min="9736" max="9736" width="19.88671875" customWidth="1"/>
    <col min="9737" max="9737" width="24.109375" customWidth="1"/>
    <col min="9738" max="9738" width="16.6640625" customWidth="1"/>
    <col min="9739" max="9739" width="17" customWidth="1"/>
    <col min="9740" max="9740" width="14.5546875" customWidth="1"/>
    <col min="9985" max="9985" width="2.44140625" customWidth="1"/>
    <col min="9986" max="9986" width="32.88671875" customWidth="1"/>
    <col min="9987" max="9988" width="14.5546875" customWidth="1"/>
    <col min="9989" max="9989" width="20.44140625" customWidth="1"/>
    <col min="9990" max="9991" width="14.5546875" customWidth="1"/>
    <col min="9992" max="9992" width="19.88671875" customWidth="1"/>
    <col min="9993" max="9993" width="24.109375" customWidth="1"/>
    <col min="9994" max="9994" width="16.6640625" customWidth="1"/>
    <col min="9995" max="9995" width="17" customWidth="1"/>
    <col min="9996" max="9996" width="14.5546875" customWidth="1"/>
    <col min="10241" max="10241" width="2.44140625" customWidth="1"/>
    <col min="10242" max="10242" width="32.88671875" customWidth="1"/>
    <col min="10243" max="10244" width="14.5546875" customWidth="1"/>
    <col min="10245" max="10245" width="20.44140625" customWidth="1"/>
    <col min="10246" max="10247" width="14.5546875" customWidth="1"/>
    <col min="10248" max="10248" width="19.88671875" customWidth="1"/>
    <col min="10249" max="10249" width="24.109375" customWidth="1"/>
    <col min="10250" max="10250" width="16.6640625" customWidth="1"/>
    <col min="10251" max="10251" width="17" customWidth="1"/>
    <col min="10252" max="10252" width="14.5546875" customWidth="1"/>
    <col min="10497" max="10497" width="2.44140625" customWidth="1"/>
    <col min="10498" max="10498" width="32.88671875" customWidth="1"/>
    <col min="10499" max="10500" width="14.5546875" customWidth="1"/>
    <col min="10501" max="10501" width="20.44140625" customWidth="1"/>
    <col min="10502" max="10503" width="14.5546875" customWidth="1"/>
    <col min="10504" max="10504" width="19.88671875" customWidth="1"/>
    <col min="10505" max="10505" width="24.109375" customWidth="1"/>
    <col min="10506" max="10506" width="16.6640625" customWidth="1"/>
    <col min="10507" max="10507" width="17" customWidth="1"/>
    <col min="10508" max="10508" width="14.5546875" customWidth="1"/>
    <col min="10753" max="10753" width="2.44140625" customWidth="1"/>
    <col min="10754" max="10754" width="32.88671875" customWidth="1"/>
    <col min="10755" max="10756" width="14.5546875" customWidth="1"/>
    <col min="10757" max="10757" width="20.44140625" customWidth="1"/>
    <col min="10758" max="10759" width="14.5546875" customWidth="1"/>
    <col min="10760" max="10760" width="19.88671875" customWidth="1"/>
    <col min="10761" max="10761" width="24.109375" customWidth="1"/>
    <col min="10762" max="10762" width="16.6640625" customWidth="1"/>
    <col min="10763" max="10763" width="17" customWidth="1"/>
    <col min="10764" max="10764" width="14.5546875" customWidth="1"/>
    <col min="11009" max="11009" width="2.44140625" customWidth="1"/>
    <col min="11010" max="11010" width="32.88671875" customWidth="1"/>
    <col min="11011" max="11012" width="14.5546875" customWidth="1"/>
    <col min="11013" max="11013" width="20.44140625" customWidth="1"/>
    <col min="11014" max="11015" width="14.5546875" customWidth="1"/>
    <col min="11016" max="11016" width="19.88671875" customWidth="1"/>
    <col min="11017" max="11017" width="24.109375" customWidth="1"/>
    <col min="11018" max="11018" width="16.6640625" customWidth="1"/>
    <col min="11019" max="11019" width="17" customWidth="1"/>
    <col min="11020" max="11020" width="14.5546875" customWidth="1"/>
    <col min="11265" max="11265" width="2.44140625" customWidth="1"/>
    <col min="11266" max="11266" width="32.88671875" customWidth="1"/>
    <col min="11267" max="11268" width="14.5546875" customWidth="1"/>
    <col min="11269" max="11269" width="20.44140625" customWidth="1"/>
    <col min="11270" max="11271" width="14.5546875" customWidth="1"/>
    <col min="11272" max="11272" width="19.88671875" customWidth="1"/>
    <col min="11273" max="11273" width="24.109375" customWidth="1"/>
    <col min="11274" max="11274" width="16.6640625" customWidth="1"/>
    <col min="11275" max="11275" width="17" customWidth="1"/>
    <col min="11276" max="11276" width="14.5546875" customWidth="1"/>
    <col min="11521" max="11521" width="2.44140625" customWidth="1"/>
    <col min="11522" max="11522" width="32.88671875" customWidth="1"/>
    <col min="11523" max="11524" width="14.5546875" customWidth="1"/>
    <col min="11525" max="11525" width="20.44140625" customWidth="1"/>
    <col min="11526" max="11527" width="14.5546875" customWidth="1"/>
    <col min="11528" max="11528" width="19.88671875" customWidth="1"/>
    <col min="11529" max="11529" width="24.109375" customWidth="1"/>
    <col min="11530" max="11530" width="16.6640625" customWidth="1"/>
    <col min="11531" max="11531" width="17" customWidth="1"/>
    <col min="11532" max="11532" width="14.5546875" customWidth="1"/>
    <col min="11777" max="11777" width="2.44140625" customWidth="1"/>
    <col min="11778" max="11778" width="32.88671875" customWidth="1"/>
    <col min="11779" max="11780" width="14.5546875" customWidth="1"/>
    <col min="11781" max="11781" width="20.44140625" customWidth="1"/>
    <col min="11782" max="11783" width="14.5546875" customWidth="1"/>
    <col min="11784" max="11784" width="19.88671875" customWidth="1"/>
    <col min="11785" max="11785" width="24.109375" customWidth="1"/>
    <col min="11786" max="11786" width="16.6640625" customWidth="1"/>
    <col min="11787" max="11787" width="17" customWidth="1"/>
    <col min="11788" max="11788" width="14.5546875" customWidth="1"/>
    <col min="12033" max="12033" width="2.44140625" customWidth="1"/>
    <col min="12034" max="12034" width="32.88671875" customWidth="1"/>
    <col min="12035" max="12036" width="14.5546875" customWidth="1"/>
    <col min="12037" max="12037" width="20.44140625" customWidth="1"/>
    <col min="12038" max="12039" width="14.5546875" customWidth="1"/>
    <col min="12040" max="12040" width="19.88671875" customWidth="1"/>
    <col min="12041" max="12041" width="24.109375" customWidth="1"/>
    <col min="12042" max="12042" width="16.6640625" customWidth="1"/>
    <col min="12043" max="12043" width="17" customWidth="1"/>
    <col min="12044" max="12044" width="14.5546875" customWidth="1"/>
    <col min="12289" max="12289" width="2.44140625" customWidth="1"/>
    <col min="12290" max="12290" width="32.88671875" customWidth="1"/>
    <col min="12291" max="12292" width="14.5546875" customWidth="1"/>
    <col min="12293" max="12293" width="20.44140625" customWidth="1"/>
    <col min="12294" max="12295" width="14.5546875" customWidth="1"/>
    <col min="12296" max="12296" width="19.88671875" customWidth="1"/>
    <col min="12297" max="12297" width="24.109375" customWidth="1"/>
    <col min="12298" max="12298" width="16.6640625" customWidth="1"/>
    <col min="12299" max="12299" width="17" customWidth="1"/>
    <col min="12300" max="12300" width="14.5546875" customWidth="1"/>
    <col min="12545" max="12545" width="2.44140625" customWidth="1"/>
    <col min="12546" max="12546" width="32.88671875" customWidth="1"/>
    <col min="12547" max="12548" width="14.5546875" customWidth="1"/>
    <col min="12549" max="12549" width="20.44140625" customWidth="1"/>
    <col min="12550" max="12551" width="14.5546875" customWidth="1"/>
    <col min="12552" max="12552" width="19.88671875" customWidth="1"/>
    <col min="12553" max="12553" width="24.109375" customWidth="1"/>
    <col min="12554" max="12554" width="16.6640625" customWidth="1"/>
    <col min="12555" max="12555" width="17" customWidth="1"/>
    <col min="12556" max="12556" width="14.5546875" customWidth="1"/>
    <col min="12801" max="12801" width="2.44140625" customWidth="1"/>
    <col min="12802" max="12802" width="32.88671875" customWidth="1"/>
    <col min="12803" max="12804" width="14.5546875" customWidth="1"/>
    <col min="12805" max="12805" width="20.44140625" customWidth="1"/>
    <col min="12806" max="12807" width="14.5546875" customWidth="1"/>
    <col min="12808" max="12808" width="19.88671875" customWidth="1"/>
    <col min="12809" max="12809" width="24.109375" customWidth="1"/>
    <col min="12810" max="12810" width="16.6640625" customWidth="1"/>
    <col min="12811" max="12811" width="17" customWidth="1"/>
    <col min="12812" max="12812" width="14.5546875" customWidth="1"/>
    <col min="13057" max="13057" width="2.44140625" customWidth="1"/>
    <col min="13058" max="13058" width="32.88671875" customWidth="1"/>
    <col min="13059" max="13060" width="14.5546875" customWidth="1"/>
    <col min="13061" max="13061" width="20.44140625" customWidth="1"/>
    <col min="13062" max="13063" width="14.5546875" customWidth="1"/>
    <col min="13064" max="13064" width="19.88671875" customWidth="1"/>
    <col min="13065" max="13065" width="24.109375" customWidth="1"/>
    <col min="13066" max="13066" width="16.6640625" customWidth="1"/>
    <col min="13067" max="13067" width="17" customWidth="1"/>
    <col min="13068" max="13068" width="14.5546875" customWidth="1"/>
    <col min="13313" max="13313" width="2.44140625" customWidth="1"/>
    <col min="13314" max="13314" width="32.88671875" customWidth="1"/>
    <col min="13315" max="13316" width="14.5546875" customWidth="1"/>
    <col min="13317" max="13317" width="20.44140625" customWidth="1"/>
    <col min="13318" max="13319" width="14.5546875" customWidth="1"/>
    <col min="13320" max="13320" width="19.88671875" customWidth="1"/>
    <col min="13321" max="13321" width="24.109375" customWidth="1"/>
    <col min="13322" max="13322" width="16.6640625" customWidth="1"/>
    <col min="13323" max="13323" width="17" customWidth="1"/>
    <col min="13324" max="13324" width="14.5546875" customWidth="1"/>
    <col min="13569" max="13569" width="2.44140625" customWidth="1"/>
    <col min="13570" max="13570" width="32.88671875" customWidth="1"/>
    <col min="13571" max="13572" width="14.5546875" customWidth="1"/>
    <col min="13573" max="13573" width="20.44140625" customWidth="1"/>
    <col min="13574" max="13575" width="14.5546875" customWidth="1"/>
    <col min="13576" max="13576" width="19.88671875" customWidth="1"/>
    <col min="13577" max="13577" width="24.109375" customWidth="1"/>
    <col min="13578" max="13578" width="16.6640625" customWidth="1"/>
    <col min="13579" max="13579" width="17" customWidth="1"/>
    <col min="13580" max="13580" width="14.5546875" customWidth="1"/>
    <col min="13825" max="13825" width="2.44140625" customWidth="1"/>
    <col min="13826" max="13826" width="32.88671875" customWidth="1"/>
    <col min="13827" max="13828" width="14.5546875" customWidth="1"/>
    <col min="13829" max="13829" width="20.44140625" customWidth="1"/>
    <col min="13830" max="13831" width="14.5546875" customWidth="1"/>
    <col min="13832" max="13832" width="19.88671875" customWidth="1"/>
    <col min="13833" max="13833" width="24.109375" customWidth="1"/>
    <col min="13834" max="13834" width="16.6640625" customWidth="1"/>
    <col min="13835" max="13835" width="17" customWidth="1"/>
    <col min="13836" max="13836" width="14.5546875" customWidth="1"/>
    <col min="14081" max="14081" width="2.44140625" customWidth="1"/>
    <col min="14082" max="14082" width="32.88671875" customWidth="1"/>
    <col min="14083" max="14084" width="14.5546875" customWidth="1"/>
    <col min="14085" max="14085" width="20.44140625" customWidth="1"/>
    <col min="14086" max="14087" width="14.5546875" customWidth="1"/>
    <col min="14088" max="14088" width="19.88671875" customWidth="1"/>
    <col min="14089" max="14089" width="24.109375" customWidth="1"/>
    <col min="14090" max="14090" width="16.6640625" customWidth="1"/>
    <col min="14091" max="14091" width="17" customWidth="1"/>
    <col min="14092" max="14092" width="14.5546875" customWidth="1"/>
    <col min="14337" max="14337" width="2.44140625" customWidth="1"/>
    <col min="14338" max="14338" width="32.88671875" customWidth="1"/>
    <col min="14339" max="14340" width="14.5546875" customWidth="1"/>
    <col min="14341" max="14341" width="20.44140625" customWidth="1"/>
    <col min="14342" max="14343" width="14.5546875" customWidth="1"/>
    <col min="14344" max="14344" width="19.88671875" customWidth="1"/>
    <col min="14345" max="14345" width="24.109375" customWidth="1"/>
    <col min="14346" max="14346" width="16.6640625" customWidth="1"/>
    <col min="14347" max="14347" width="17" customWidth="1"/>
    <col min="14348" max="14348" width="14.5546875" customWidth="1"/>
    <col min="14593" max="14593" width="2.44140625" customWidth="1"/>
    <col min="14594" max="14594" width="32.88671875" customWidth="1"/>
    <col min="14595" max="14596" width="14.5546875" customWidth="1"/>
    <col min="14597" max="14597" width="20.44140625" customWidth="1"/>
    <col min="14598" max="14599" width="14.5546875" customWidth="1"/>
    <col min="14600" max="14600" width="19.88671875" customWidth="1"/>
    <col min="14601" max="14601" width="24.109375" customWidth="1"/>
    <col min="14602" max="14602" width="16.6640625" customWidth="1"/>
    <col min="14603" max="14603" width="17" customWidth="1"/>
    <col min="14604" max="14604" width="14.5546875" customWidth="1"/>
    <col min="14849" max="14849" width="2.44140625" customWidth="1"/>
    <col min="14850" max="14850" width="32.88671875" customWidth="1"/>
    <col min="14851" max="14852" width="14.5546875" customWidth="1"/>
    <col min="14853" max="14853" width="20.44140625" customWidth="1"/>
    <col min="14854" max="14855" width="14.5546875" customWidth="1"/>
    <col min="14856" max="14856" width="19.88671875" customWidth="1"/>
    <col min="14857" max="14857" width="24.109375" customWidth="1"/>
    <col min="14858" max="14858" width="16.6640625" customWidth="1"/>
    <col min="14859" max="14859" width="17" customWidth="1"/>
    <col min="14860" max="14860" width="14.5546875" customWidth="1"/>
    <col min="15105" max="15105" width="2.44140625" customWidth="1"/>
    <col min="15106" max="15106" width="32.88671875" customWidth="1"/>
    <col min="15107" max="15108" width="14.5546875" customWidth="1"/>
    <col min="15109" max="15109" width="20.44140625" customWidth="1"/>
    <col min="15110" max="15111" width="14.5546875" customWidth="1"/>
    <col min="15112" max="15112" width="19.88671875" customWidth="1"/>
    <col min="15113" max="15113" width="24.109375" customWidth="1"/>
    <col min="15114" max="15114" width="16.6640625" customWidth="1"/>
    <col min="15115" max="15115" width="17" customWidth="1"/>
    <col min="15116" max="15116" width="14.5546875" customWidth="1"/>
    <col min="15361" max="15361" width="2.44140625" customWidth="1"/>
    <col min="15362" max="15362" width="32.88671875" customWidth="1"/>
    <col min="15363" max="15364" width="14.5546875" customWidth="1"/>
    <col min="15365" max="15365" width="20.44140625" customWidth="1"/>
    <col min="15366" max="15367" width="14.5546875" customWidth="1"/>
    <col min="15368" max="15368" width="19.88671875" customWidth="1"/>
    <col min="15369" max="15369" width="24.109375" customWidth="1"/>
    <col min="15370" max="15370" width="16.6640625" customWidth="1"/>
    <col min="15371" max="15371" width="17" customWidth="1"/>
    <col min="15372" max="15372" width="14.5546875" customWidth="1"/>
    <col min="15617" max="15617" width="2.44140625" customWidth="1"/>
    <col min="15618" max="15618" width="32.88671875" customWidth="1"/>
    <col min="15619" max="15620" width="14.5546875" customWidth="1"/>
    <col min="15621" max="15621" width="20.44140625" customWidth="1"/>
    <col min="15622" max="15623" width="14.5546875" customWidth="1"/>
    <col min="15624" max="15624" width="19.88671875" customWidth="1"/>
    <col min="15625" max="15625" width="24.109375" customWidth="1"/>
    <col min="15626" max="15626" width="16.6640625" customWidth="1"/>
    <col min="15627" max="15627" width="17" customWidth="1"/>
    <col min="15628" max="15628" width="14.5546875" customWidth="1"/>
    <col min="15873" max="15873" width="2.44140625" customWidth="1"/>
    <col min="15874" max="15874" width="32.88671875" customWidth="1"/>
    <col min="15875" max="15876" width="14.5546875" customWidth="1"/>
    <col min="15877" max="15877" width="20.44140625" customWidth="1"/>
    <col min="15878" max="15879" width="14.5546875" customWidth="1"/>
    <col min="15880" max="15880" width="19.88671875" customWidth="1"/>
    <col min="15881" max="15881" width="24.109375" customWidth="1"/>
    <col min="15882" max="15882" width="16.6640625" customWidth="1"/>
    <col min="15883" max="15883" width="17" customWidth="1"/>
    <col min="15884" max="15884" width="14.5546875" customWidth="1"/>
    <col min="16129" max="16129" width="2.44140625" customWidth="1"/>
    <col min="16130" max="16130" width="32.88671875" customWidth="1"/>
    <col min="16131" max="16132" width="14.5546875" customWidth="1"/>
    <col min="16133" max="16133" width="20.44140625" customWidth="1"/>
    <col min="16134" max="16135" width="14.5546875" customWidth="1"/>
    <col min="16136" max="16136" width="19.88671875" customWidth="1"/>
    <col min="16137" max="16137" width="24.109375" customWidth="1"/>
    <col min="16138" max="16138" width="16.6640625" customWidth="1"/>
    <col min="16139" max="16139" width="17" customWidth="1"/>
    <col min="16140" max="16140" width="14.5546875" customWidth="1"/>
  </cols>
  <sheetData>
    <row r="1" spans="2:12" ht="15" thickBot="1" x14ac:dyDescent="0.35"/>
    <row r="2" spans="2:12" ht="18" thickBot="1" x14ac:dyDescent="0.35">
      <c r="B2" s="184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18" thickBot="1" x14ac:dyDescent="0.35">
      <c r="B3" s="187" t="s">
        <v>170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2" ht="18" thickBot="1" x14ac:dyDescent="0.35">
      <c r="B4" s="187" t="s">
        <v>477</v>
      </c>
      <c r="C4" s="188"/>
      <c r="D4" s="188"/>
      <c r="E4" s="188"/>
      <c r="F4" s="188"/>
      <c r="G4" s="188"/>
      <c r="H4" s="188"/>
      <c r="I4" s="188"/>
      <c r="J4" s="188"/>
      <c r="K4" s="188"/>
      <c r="L4" s="189"/>
    </row>
    <row r="5" spans="2:12" ht="18" thickBot="1" x14ac:dyDescent="0.35">
      <c r="B5" s="187" t="s">
        <v>2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139.19999999999999" x14ac:dyDescent="0.3">
      <c r="B6" s="52" t="s">
        <v>171</v>
      </c>
      <c r="C6" s="53" t="s">
        <v>172</v>
      </c>
      <c r="D6" s="53" t="s">
        <v>173</v>
      </c>
      <c r="E6" s="53" t="s">
        <v>174</v>
      </c>
      <c r="F6" s="53" t="s">
        <v>175</v>
      </c>
      <c r="G6" s="53" t="s">
        <v>176</v>
      </c>
      <c r="H6" s="53" t="s">
        <v>177</v>
      </c>
      <c r="I6" s="53" t="s">
        <v>178</v>
      </c>
      <c r="J6" s="53" t="s">
        <v>479</v>
      </c>
      <c r="K6" s="53" t="s">
        <v>480</v>
      </c>
      <c r="L6" s="53" t="s">
        <v>481</v>
      </c>
    </row>
    <row r="7" spans="2:12" ht="18" thickBot="1" x14ac:dyDescent="0.35">
      <c r="B7" s="32" t="s">
        <v>129</v>
      </c>
      <c r="C7" s="32" t="s">
        <v>130</v>
      </c>
      <c r="D7" s="32" t="s">
        <v>131</v>
      </c>
      <c r="E7" s="32" t="s">
        <v>132</v>
      </c>
      <c r="F7" s="32" t="s">
        <v>133</v>
      </c>
      <c r="G7" s="32" t="s">
        <v>179</v>
      </c>
      <c r="H7" s="32" t="s">
        <v>135</v>
      </c>
      <c r="I7" s="32" t="s">
        <v>136</v>
      </c>
      <c r="J7" s="32" t="s">
        <v>180</v>
      </c>
      <c r="K7" s="32" t="s">
        <v>181</v>
      </c>
      <c r="L7" s="32" t="s">
        <v>182</v>
      </c>
    </row>
    <row r="8" spans="2:12" ht="17.399999999999999" x14ac:dyDescent="0.3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52.2" x14ac:dyDescent="0.3">
      <c r="B9" s="18" t="s">
        <v>183</v>
      </c>
      <c r="C9" s="34">
        <f>SUM(C10:C13)</f>
        <v>0</v>
      </c>
      <c r="D9" s="34">
        <f t="shared" ref="D9:L9" si="0">SUM(D10:D13)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</row>
    <row r="10" spans="2:12" ht="17.399999999999999" x14ac:dyDescent="0.3">
      <c r="B10" s="56" t="s">
        <v>184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>F10-K10</f>
        <v>0</v>
      </c>
    </row>
    <row r="11" spans="2:12" ht="17.399999999999999" x14ac:dyDescent="0.3">
      <c r="B11" s="56" t="s">
        <v>185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ref="L11:L20" si="1">F11-K11</f>
        <v>0</v>
      </c>
    </row>
    <row r="12" spans="2:12" ht="17.399999999999999" x14ac:dyDescent="0.3">
      <c r="B12" s="56" t="s">
        <v>186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ht="17.399999999999999" x14ac:dyDescent="0.3">
      <c r="B13" s="56" t="s">
        <v>187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2:12" ht="17.399999999999999" x14ac:dyDescent="0.3"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ht="34.799999999999997" x14ac:dyDescent="0.3">
      <c r="B15" s="18" t="s">
        <v>188</v>
      </c>
      <c r="C15" s="34">
        <f>SUM(C16:C19)</f>
        <v>0</v>
      </c>
      <c r="D15" s="34">
        <f t="shared" ref="D15:L15" si="2">SUM(D16:D19)</f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</row>
    <row r="16" spans="2:12" ht="17.399999999999999" x14ac:dyDescent="0.3">
      <c r="B16" s="56" t="s">
        <v>189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2:12" ht="17.399999999999999" x14ac:dyDescent="0.3">
      <c r="B17" s="56" t="s">
        <v>190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2:12" ht="17.399999999999999" x14ac:dyDescent="0.3">
      <c r="B18" s="56" t="s">
        <v>191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2:12" ht="17.399999999999999" x14ac:dyDescent="0.3">
      <c r="B19" s="56" t="s">
        <v>192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2:12" ht="17.399999999999999" x14ac:dyDescent="0.3"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52.2" x14ac:dyDescent="0.3">
      <c r="B21" s="18" t="s">
        <v>193</v>
      </c>
      <c r="C21" s="34">
        <f>C9+C15</f>
        <v>0</v>
      </c>
      <c r="D21" s="34">
        <f t="shared" ref="D21:L21" si="3">D9+D15</f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  <c r="K21" s="34">
        <f t="shared" si="3"/>
        <v>0</v>
      </c>
      <c r="L21" s="34">
        <f t="shared" si="3"/>
        <v>0</v>
      </c>
    </row>
    <row r="22" spans="2:12" ht="18" thickBot="1" x14ac:dyDescent="0.35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</row>
  </sheetData>
  <mergeCells count="4">
    <mergeCell ref="B2:L2"/>
    <mergeCell ref="B3:L3"/>
    <mergeCell ref="B4:L4"/>
    <mergeCell ref="B5:L5"/>
  </mergeCells>
  <pageMargins left="0" right="0" top="0.74803149606299213" bottom="0.74803149606299213" header="0.31496062992125984" footer="0.31496062992125984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opLeftCell="C77" workbookViewId="0">
      <selection activeCell="E62" sqref="E62"/>
    </sheetView>
  </sheetViews>
  <sheetFormatPr baseColWidth="10" defaultRowHeight="13.8" x14ac:dyDescent="0.3"/>
  <cols>
    <col min="1" max="1" width="2.5546875" style="1" customWidth="1"/>
    <col min="2" max="2" width="93.33203125" style="1" customWidth="1"/>
    <col min="3" max="3" width="20.33203125" style="1" customWidth="1"/>
    <col min="4" max="4" width="20.44140625" style="1" customWidth="1"/>
    <col min="5" max="5" width="20.88671875" style="1" customWidth="1"/>
    <col min="6" max="256" width="11.44140625" style="1"/>
    <col min="257" max="257" width="2.5546875" style="1" customWidth="1"/>
    <col min="258" max="258" width="93.33203125" style="1" customWidth="1"/>
    <col min="259" max="259" width="20.33203125" style="1" customWidth="1"/>
    <col min="260" max="260" width="20.44140625" style="1" customWidth="1"/>
    <col min="261" max="261" width="20.88671875" style="1" customWidth="1"/>
    <col min="262" max="512" width="11.44140625" style="1"/>
    <col min="513" max="513" width="2.5546875" style="1" customWidth="1"/>
    <col min="514" max="514" width="93.33203125" style="1" customWidth="1"/>
    <col min="515" max="515" width="20.33203125" style="1" customWidth="1"/>
    <col min="516" max="516" width="20.44140625" style="1" customWidth="1"/>
    <col min="517" max="517" width="20.88671875" style="1" customWidth="1"/>
    <col min="518" max="768" width="11.44140625" style="1"/>
    <col min="769" max="769" width="2.5546875" style="1" customWidth="1"/>
    <col min="770" max="770" width="93.33203125" style="1" customWidth="1"/>
    <col min="771" max="771" width="20.33203125" style="1" customWidth="1"/>
    <col min="772" max="772" width="20.44140625" style="1" customWidth="1"/>
    <col min="773" max="773" width="20.88671875" style="1" customWidth="1"/>
    <col min="774" max="1024" width="11.44140625" style="1"/>
    <col min="1025" max="1025" width="2.5546875" style="1" customWidth="1"/>
    <col min="1026" max="1026" width="93.33203125" style="1" customWidth="1"/>
    <col min="1027" max="1027" width="20.33203125" style="1" customWidth="1"/>
    <col min="1028" max="1028" width="20.44140625" style="1" customWidth="1"/>
    <col min="1029" max="1029" width="20.88671875" style="1" customWidth="1"/>
    <col min="1030" max="1280" width="11.44140625" style="1"/>
    <col min="1281" max="1281" width="2.5546875" style="1" customWidth="1"/>
    <col min="1282" max="1282" width="93.33203125" style="1" customWidth="1"/>
    <col min="1283" max="1283" width="20.33203125" style="1" customWidth="1"/>
    <col min="1284" max="1284" width="20.44140625" style="1" customWidth="1"/>
    <col min="1285" max="1285" width="20.88671875" style="1" customWidth="1"/>
    <col min="1286" max="1536" width="11.44140625" style="1"/>
    <col min="1537" max="1537" width="2.5546875" style="1" customWidth="1"/>
    <col min="1538" max="1538" width="93.33203125" style="1" customWidth="1"/>
    <col min="1539" max="1539" width="20.33203125" style="1" customWidth="1"/>
    <col min="1540" max="1540" width="20.44140625" style="1" customWidth="1"/>
    <col min="1541" max="1541" width="20.88671875" style="1" customWidth="1"/>
    <col min="1542" max="1792" width="11.44140625" style="1"/>
    <col min="1793" max="1793" width="2.5546875" style="1" customWidth="1"/>
    <col min="1794" max="1794" width="93.33203125" style="1" customWidth="1"/>
    <col min="1795" max="1795" width="20.33203125" style="1" customWidth="1"/>
    <col min="1796" max="1796" width="20.44140625" style="1" customWidth="1"/>
    <col min="1797" max="1797" width="20.88671875" style="1" customWidth="1"/>
    <col min="1798" max="2048" width="11.44140625" style="1"/>
    <col min="2049" max="2049" width="2.5546875" style="1" customWidth="1"/>
    <col min="2050" max="2050" width="93.33203125" style="1" customWidth="1"/>
    <col min="2051" max="2051" width="20.33203125" style="1" customWidth="1"/>
    <col min="2052" max="2052" width="20.44140625" style="1" customWidth="1"/>
    <col min="2053" max="2053" width="20.88671875" style="1" customWidth="1"/>
    <col min="2054" max="2304" width="11.44140625" style="1"/>
    <col min="2305" max="2305" width="2.5546875" style="1" customWidth="1"/>
    <col min="2306" max="2306" width="93.33203125" style="1" customWidth="1"/>
    <col min="2307" max="2307" width="20.33203125" style="1" customWidth="1"/>
    <col min="2308" max="2308" width="20.44140625" style="1" customWidth="1"/>
    <col min="2309" max="2309" width="20.88671875" style="1" customWidth="1"/>
    <col min="2310" max="2560" width="11.44140625" style="1"/>
    <col min="2561" max="2561" width="2.5546875" style="1" customWidth="1"/>
    <col min="2562" max="2562" width="93.33203125" style="1" customWidth="1"/>
    <col min="2563" max="2563" width="20.33203125" style="1" customWidth="1"/>
    <col min="2564" max="2564" width="20.44140625" style="1" customWidth="1"/>
    <col min="2565" max="2565" width="20.88671875" style="1" customWidth="1"/>
    <col min="2566" max="2816" width="11.44140625" style="1"/>
    <col min="2817" max="2817" width="2.5546875" style="1" customWidth="1"/>
    <col min="2818" max="2818" width="93.33203125" style="1" customWidth="1"/>
    <col min="2819" max="2819" width="20.33203125" style="1" customWidth="1"/>
    <col min="2820" max="2820" width="20.44140625" style="1" customWidth="1"/>
    <col min="2821" max="2821" width="20.88671875" style="1" customWidth="1"/>
    <col min="2822" max="3072" width="11.44140625" style="1"/>
    <col min="3073" max="3073" width="2.5546875" style="1" customWidth="1"/>
    <col min="3074" max="3074" width="93.33203125" style="1" customWidth="1"/>
    <col min="3075" max="3075" width="20.33203125" style="1" customWidth="1"/>
    <col min="3076" max="3076" width="20.44140625" style="1" customWidth="1"/>
    <col min="3077" max="3077" width="20.88671875" style="1" customWidth="1"/>
    <col min="3078" max="3328" width="11.44140625" style="1"/>
    <col min="3329" max="3329" width="2.5546875" style="1" customWidth="1"/>
    <col min="3330" max="3330" width="93.33203125" style="1" customWidth="1"/>
    <col min="3331" max="3331" width="20.33203125" style="1" customWidth="1"/>
    <col min="3332" max="3332" width="20.44140625" style="1" customWidth="1"/>
    <col min="3333" max="3333" width="20.88671875" style="1" customWidth="1"/>
    <col min="3334" max="3584" width="11.44140625" style="1"/>
    <col min="3585" max="3585" width="2.5546875" style="1" customWidth="1"/>
    <col min="3586" max="3586" width="93.33203125" style="1" customWidth="1"/>
    <col min="3587" max="3587" width="20.33203125" style="1" customWidth="1"/>
    <col min="3588" max="3588" width="20.44140625" style="1" customWidth="1"/>
    <col min="3589" max="3589" width="20.88671875" style="1" customWidth="1"/>
    <col min="3590" max="3840" width="11.44140625" style="1"/>
    <col min="3841" max="3841" width="2.5546875" style="1" customWidth="1"/>
    <col min="3842" max="3842" width="93.33203125" style="1" customWidth="1"/>
    <col min="3843" max="3843" width="20.33203125" style="1" customWidth="1"/>
    <col min="3844" max="3844" width="20.44140625" style="1" customWidth="1"/>
    <col min="3845" max="3845" width="20.88671875" style="1" customWidth="1"/>
    <col min="3846" max="4096" width="11.44140625" style="1"/>
    <col min="4097" max="4097" width="2.5546875" style="1" customWidth="1"/>
    <col min="4098" max="4098" width="93.33203125" style="1" customWidth="1"/>
    <col min="4099" max="4099" width="20.33203125" style="1" customWidth="1"/>
    <col min="4100" max="4100" width="20.44140625" style="1" customWidth="1"/>
    <col min="4101" max="4101" width="20.88671875" style="1" customWidth="1"/>
    <col min="4102" max="4352" width="11.44140625" style="1"/>
    <col min="4353" max="4353" width="2.5546875" style="1" customWidth="1"/>
    <col min="4354" max="4354" width="93.33203125" style="1" customWidth="1"/>
    <col min="4355" max="4355" width="20.33203125" style="1" customWidth="1"/>
    <col min="4356" max="4356" width="20.44140625" style="1" customWidth="1"/>
    <col min="4357" max="4357" width="20.88671875" style="1" customWidth="1"/>
    <col min="4358" max="4608" width="11.44140625" style="1"/>
    <col min="4609" max="4609" width="2.5546875" style="1" customWidth="1"/>
    <col min="4610" max="4610" width="93.33203125" style="1" customWidth="1"/>
    <col min="4611" max="4611" width="20.33203125" style="1" customWidth="1"/>
    <col min="4612" max="4612" width="20.44140625" style="1" customWidth="1"/>
    <col min="4613" max="4613" width="20.88671875" style="1" customWidth="1"/>
    <col min="4614" max="4864" width="11.44140625" style="1"/>
    <col min="4865" max="4865" width="2.5546875" style="1" customWidth="1"/>
    <col min="4866" max="4866" width="93.33203125" style="1" customWidth="1"/>
    <col min="4867" max="4867" width="20.33203125" style="1" customWidth="1"/>
    <col min="4868" max="4868" width="20.44140625" style="1" customWidth="1"/>
    <col min="4869" max="4869" width="20.88671875" style="1" customWidth="1"/>
    <col min="4870" max="5120" width="11.44140625" style="1"/>
    <col min="5121" max="5121" width="2.5546875" style="1" customWidth="1"/>
    <col min="5122" max="5122" width="93.33203125" style="1" customWidth="1"/>
    <col min="5123" max="5123" width="20.33203125" style="1" customWidth="1"/>
    <col min="5124" max="5124" width="20.44140625" style="1" customWidth="1"/>
    <col min="5125" max="5125" width="20.88671875" style="1" customWidth="1"/>
    <col min="5126" max="5376" width="11.44140625" style="1"/>
    <col min="5377" max="5377" width="2.5546875" style="1" customWidth="1"/>
    <col min="5378" max="5378" width="93.33203125" style="1" customWidth="1"/>
    <col min="5379" max="5379" width="20.33203125" style="1" customWidth="1"/>
    <col min="5380" max="5380" width="20.44140625" style="1" customWidth="1"/>
    <col min="5381" max="5381" width="20.88671875" style="1" customWidth="1"/>
    <col min="5382" max="5632" width="11.44140625" style="1"/>
    <col min="5633" max="5633" width="2.5546875" style="1" customWidth="1"/>
    <col min="5634" max="5634" width="93.33203125" style="1" customWidth="1"/>
    <col min="5635" max="5635" width="20.33203125" style="1" customWidth="1"/>
    <col min="5636" max="5636" width="20.44140625" style="1" customWidth="1"/>
    <col min="5637" max="5637" width="20.88671875" style="1" customWidth="1"/>
    <col min="5638" max="5888" width="11.44140625" style="1"/>
    <col min="5889" max="5889" width="2.5546875" style="1" customWidth="1"/>
    <col min="5890" max="5890" width="93.33203125" style="1" customWidth="1"/>
    <col min="5891" max="5891" width="20.33203125" style="1" customWidth="1"/>
    <col min="5892" max="5892" width="20.44140625" style="1" customWidth="1"/>
    <col min="5893" max="5893" width="20.88671875" style="1" customWidth="1"/>
    <col min="5894" max="6144" width="11.44140625" style="1"/>
    <col min="6145" max="6145" width="2.5546875" style="1" customWidth="1"/>
    <col min="6146" max="6146" width="93.33203125" style="1" customWidth="1"/>
    <col min="6147" max="6147" width="20.33203125" style="1" customWidth="1"/>
    <col min="6148" max="6148" width="20.44140625" style="1" customWidth="1"/>
    <col min="6149" max="6149" width="20.88671875" style="1" customWidth="1"/>
    <col min="6150" max="6400" width="11.44140625" style="1"/>
    <col min="6401" max="6401" width="2.5546875" style="1" customWidth="1"/>
    <col min="6402" max="6402" width="93.33203125" style="1" customWidth="1"/>
    <col min="6403" max="6403" width="20.33203125" style="1" customWidth="1"/>
    <col min="6404" max="6404" width="20.44140625" style="1" customWidth="1"/>
    <col min="6405" max="6405" width="20.88671875" style="1" customWidth="1"/>
    <col min="6406" max="6656" width="11.44140625" style="1"/>
    <col min="6657" max="6657" width="2.5546875" style="1" customWidth="1"/>
    <col min="6658" max="6658" width="93.33203125" style="1" customWidth="1"/>
    <col min="6659" max="6659" width="20.33203125" style="1" customWidth="1"/>
    <col min="6660" max="6660" width="20.44140625" style="1" customWidth="1"/>
    <col min="6661" max="6661" width="20.88671875" style="1" customWidth="1"/>
    <col min="6662" max="6912" width="11.44140625" style="1"/>
    <col min="6913" max="6913" width="2.5546875" style="1" customWidth="1"/>
    <col min="6914" max="6914" width="93.33203125" style="1" customWidth="1"/>
    <col min="6915" max="6915" width="20.33203125" style="1" customWidth="1"/>
    <col min="6916" max="6916" width="20.44140625" style="1" customWidth="1"/>
    <col min="6917" max="6917" width="20.88671875" style="1" customWidth="1"/>
    <col min="6918" max="7168" width="11.44140625" style="1"/>
    <col min="7169" max="7169" width="2.5546875" style="1" customWidth="1"/>
    <col min="7170" max="7170" width="93.33203125" style="1" customWidth="1"/>
    <col min="7171" max="7171" width="20.33203125" style="1" customWidth="1"/>
    <col min="7172" max="7172" width="20.44140625" style="1" customWidth="1"/>
    <col min="7173" max="7173" width="20.88671875" style="1" customWidth="1"/>
    <col min="7174" max="7424" width="11.44140625" style="1"/>
    <col min="7425" max="7425" width="2.5546875" style="1" customWidth="1"/>
    <col min="7426" max="7426" width="93.33203125" style="1" customWidth="1"/>
    <col min="7427" max="7427" width="20.33203125" style="1" customWidth="1"/>
    <col min="7428" max="7428" width="20.44140625" style="1" customWidth="1"/>
    <col min="7429" max="7429" width="20.88671875" style="1" customWidth="1"/>
    <col min="7430" max="7680" width="11.44140625" style="1"/>
    <col min="7681" max="7681" width="2.5546875" style="1" customWidth="1"/>
    <col min="7682" max="7682" width="93.33203125" style="1" customWidth="1"/>
    <col min="7683" max="7683" width="20.33203125" style="1" customWidth="1"/>
    <col min="7684" max="7684" width="20.44140625" style="1" customWidth="1"/>
    <col min="7685" max="7685" width="20.88671875" style="1" customWidth="1"/>
    <col min="7686" max="7936" width="11.44140625" style="1"/>
    <col min="7937" max="7937" width="2.5546875" style="1" customWidth="1"/>
    <col min="7938" max="7938" width="93.33203125" style="1" customWidth="1"/>
    <col min="7939" max="7939" width="20.33203125" style="1" customWidth="1"/>
    <col min="7940" max="7940" width="20.44140625" style="1" customWidth="1"/>
    <col min="7941" max="7941" width="20.88671875" style="1" customWidth="1"/>
    <col min="7942" max="8192" width="11.44140625" style="1"/>
    <col min="8193" max="8193" width="2.5546875" style="1" customWidth="1"/>
    <col min="8194" max="8194" width="93.33203125" style="1" customWidth="1"/>
    <col min="8195" max="8195" width="20.33203125" style="1" customWidth="1"/>
    <col min="8196" max="8196" width="20.44140625" style="1" customWidth="1"/>
    <col min="8197" max="8197" width="20.88671875" style="1" customWidth="1"/>
    <col min="8198" max="8448" width="11.44140625" style="1"/>
    <col min="8449" max="8449" width="2.5546875" style="1" customWidth="1"/>
    <col min="8450" max="8450" width="93.33203125" style="1" customWidth="1"/>
    <col min="8451" max="8451" width="20.33203125" style="1" customWidth="1"/>
    <col min="8452" max="8452" width="20.44140625" style="1" customWidth="1"/>
    <col min="8453" max="8453" width="20.88671875" style="1" customWidth="1"/>
    <col min="8454" max="8704" width="11.44140625" style="1"/>
    <col min="8705" max="8705" width="2.5546875" style="1" customWidth="1"/>
    <col min="8706" max="8706" width="93.33203125" style="1" customWidth="1"/>
    <col min="8707" max="8707" width="20.33203125" style="1" customWidth="1"/>
    <col min="8708" max="8708" width="20.44140625" style="1" customWidth="1"/>
    <col min="8709" max="8709" width="20.88671875" style="1" customWidth="1"/>
    <col min="8710" max="8960" width="11.44140625" style="1"/>
    <col min="8961" max="8961" width="2.5546875" style="1" customWidth="1"/>
    <col min="8962" max="8962" width="93.33203125" style="1" customWidth="1"/>
    <col min="8963" max="8963" width="20.33203125" style="1" customWidth="1"/>
    <col min="8964" max="8964" width="20.44140625" style="1" customWidth="1"/>
    <col min="8965" max="8965" width="20.88671875" style="1" customWidth="1"/>
    <col min="8966" max="9216" width="11.44140625" style="1"/>
    <col min="9217" max="9217" width="2.5546875" style="1" customWidth="1"/>
    <col min="9218" max="9218" width="93.33203125" style="1" customWidth="1"/>
    <col min="9219" max="9219" width="20.33203125" style="1" customWidth="1"/>
    <col min="9220" max="9220" width="20.44140625" style="1" customWidth="1"/>
    <col min="9221" max="9221" width="20.88671875" style="1" customWidth="1"/>
    <col min="9222" max="9472" width="11.44140625" style="1"/>
    <col min="9473" max="9473" width="2.5546875" style="1" customWidth="1"/>
    <col min="9474" max="9474" width="93.33203125" style="1" customWidth="1"/>
    <col min="9475" max="9475" width="20.33203125" style="1" customWidth="1"/>
    <col min="9476" max="9476" width="20.44140625" style="1" customWidth="1"/>
    <col min="9477" max="9477" width="20.88671875" style="1" customWidth="1"/>
    <col min="9478" max="9728" width="11.44140625" style="1"/>
    <col min="9729" max="9729" width="2.5546875" style="1" customWidth="1"/>
    <col min="9730" max="9730" width="93.33203125" style="1" customWidth="1"/>
    <col min="9731" max="9731" width="20.33203125" style="1" customWidth="1"/>
    <col min="9732" max="9732" width="20.44140625" style="1" customWidth="1"/>
    <col min="9733" max="9733" width="20.88671875" style="1" customWidth="1"/>
    <col min="9734" max="9984" width="11.44140625" style="1"/>
    <col min="9985" max="9985" width="2.5546875" style="1" customWidth="1"/>
    <col min="9986" max="9986" width="93.33203125" style="1" customWidth="1"/>
    <col min="9987" max="9987" width="20.33203125" style="1" customWidth="1"/>
    <col min="9988" max="9988" width="20.44140625" style="1" customWidth="1"/>
    <col min="9989" max="9989" width="20.88671875" style="1" customWidth="1"/>
    <col min="9990" max="10240" width="11.44140625" style="1"/>
    <col min="10241" max="10241" width="2.5546875" style="1" customWidth="1"/>
    <col min="10242" max="10242" width="93.33203125" style="1" customWidth="1"/>
    <col min="10243" max="10243" width="20.33203125" style="1" customWidth="1"/>
    <col min="10244" max="10244" width="20.44140625" style="1" customWidth="1"/>
    <col min="10245" max="10245" width="20.88671875" style="1" customWidth="1"/>
    <col min="10246" max="10496" width="11.44140625" style="1"/>
    <col min="10497" max="10497" width="2.5546875" style="1" customWidth="1"/>
    <col min="10498" max="10498" width="93.33203125" style="1" customWidth="1"/>
    <col min="10499" max="10499" width="20.33203125" style="1" customWidth="1"/>
    <col min="10500" max="10500" width="20.44140625" style="1" customWidth="1"/>
    <col min="10501" max="10501" width="20.88671875" style="1" customWidth="1"/>
    <col min="10502" max="10752" width="11.44140625" style="1"/>
    <col min="10753" max="10753" width="2.5546875" style="1" customWidth="1"/>
    <col min="10754" max="10754" width="93.33203125" style="1" customWidth="1"/>
    <col min="10755" max="10755" width="20.33203125" style="1" customWidth="1"/>
    <col min="10756" max="10756" width="20.44140625" style="1" customWidth="1"/>
    <col min="10757" max="10757" width="20.88671875" style="1" customWidth="1"/>
    <col min="10758" max="11008" width="11.44140625" style="1"/>
    <col min="11009" max="11009" width="2.5546875" style="1" customWidth="1"/>
    <col min="11010" max="11010" width="93.33203125" style="1" customWidth="1"/>
    <col min="11011" max="11011" width="20.33203125" style="1" customWidth="1"/>
    <col min="11012" max="11012" width="20.44140625" style="1" customWidth="1"/>
    <col min="11013" max="11013" width="20.88671875" style="1" customWidth="1"/>
    <col min="11014" max="11264" width="11.44140625" style="1"/>
    <col min="11265" max="11265" width="2.5546875" style="1" customWidth="1"/>
    <col min="11266" max="11266" width="93.33203125" style="1" customWidth="1"/>
    <col min="11267" max="11267" width="20.33203125" style="1" customWidth="1"/>
    <col min="11268" max="11268" width="20.44140625" style="1" customWidth="1"/>
    <col min="11269" max="11269" width="20.88671875" style="1" customWidth="1"/>
    <col min="11270" max="11520" width="11.44140625" style="1"/>
    <col min="11521" max="11521" width="2.5546875" style="1" customWidth="1"/>
    <col min="11522" max="11522" width="93.33203125" style="1" customWidth="1"/>
    <col min="11523" max="11523" width="20.33203125" style="1" customWidth="1"/>
    <col min="11524" max="11524" width="20.44140625" style="1" customWidth="1"/>
    <col min="11525" max="11525" width="20.88671875" style="1" customWidth="1"/>
    <col min="11526" max="11776" width="11.44140625" style="1"/>
    <col min="11777" max="11777" width="2.5546875" style="1" customWidth="1"/>
    <col min="11778" max="11778" width="93.33203125" style="1" customWidth="1"/>
    <col min="11779" max="11779" width="20.33203125" style="1" customWidth="1"/>
    <col min="11780" max="11780" width="20.44140625" style="1" customWidth="1"/>
    <col min="11781" max="11781" width="20.88671875" style="1" customWidth="1"/>
    <col min="11782" max="12032" width="11.44140625" style="1"/>
    <col min="12033" max="12033" width="2.5546875" style="1" customWidth="1"/>
    <col min="12034" max="12034" width="93.33203125" style="1" customWidth="1"/>
    <col min="12035" max="12035" width="20.33203125" style="1" customWidth="1"/>
    <col min="12036" max="12036" width="20.44140625" style="1" customWidth="1"/>
    <col min="12037" max="12037" width="20.88671875" style="1" customWidth="1"/>
    <col min="12038" max="12288" width="11.44140625" style="1"/>
    <col min="12289" max="12289" width="2.5546875" style="1" customWidth="1"/>
    <col min="12290" max="12290" width="93.33203125" style="1" customWidth="1"/>
    <col min="12291" max="12291" width="20.33203125" style="1" customWidth="1"/>
    <col min="12292" max="12292" width="20.44140625" style="1" customWidth="1"/>
    <col min="12293" max="12293" width="20.88671875" style="1" customWidth="1"/>
    <col min="12294" max="12544" width="11.44140625" style="1"/>
    <col min="12545" max="12545" width="2.5546875" style="1" customWidth="1"/>
    <col min="12546" max="12546" width="93.33203125" style="1" customWidth="1"/>
    <col min="12547" max="12547" width="20.33203125" style="1" customWidth="1"/>
    <col min="12548" max="12548" width="20.44140625" style="1" customWidth="1"/>
    <col min="12549" max="12549" width="20.88671875" style="1" customWidth="1"/>
    <col min="12550" max="12800" width="11.44140625" style="1"/>
    <col min="12801" max="12801" width="2.5546875" style="1" customWidth="1"/>
    <col min="12802" max="12802" width="93.33203125" style="1" customWidth="1"/>
    <col min="12803" max="12803" width="20.33203125" style="1" customWidth="1"/>
    <col min="12804" max="12804" width="20.44140625" style="1" customWidth="1"/>
    <col min="12805" max="12805" width="20.88671875" style="1" customWidth="1"/>
    <col min="12806" max="13056" width="11.44140625" style="1"/>
    <col min="13057" max="13057" width="2.5546875" style="1" customWidth="1"/>
    <col min="13058" max="13058" width="93.33203125" style="1" customWidth="1"/>
    <col min="13059" max="13059" width="20.33203125" style="1" customWidth="1"/>
    <col min="13060" max="13060" width="20.44140625" style="1" customWidth="1"/>
    <col min="13061" max="13061" width="20.88671875" style="1" customWidth="1"/>
    <col min="13062" max="13312" width="11.44140625" style="1"/>
    <col min="13313" max="13313" width="2.5546875" style="1" customWidth="1"/>
    <col min="13314" max="13314" width="93.33203125" style="1" customWidth="1"/>
    <col min="13315" max="13315" width="20.33203125" style="1" customWidth="1"/>
    <col min="13316" max="13316" width="20.44140625" style="1" customWidth="1"/>
    <col min="13317" max="13317" width="20.88671875" style="1" customWidth="1"/>
    <col min="13318" max="13568" width="11.44140625" style="1"/>
    <col min="13569" max="13569" width="2.5546875" style="1" customWidth="1"/>
    <col min="13570" max="13570" width="93.33203125" style="1" customWidth="1"/>
    <col min="13571" max="13571" width="20.33203125" style="1" customWidth="1"/>
    <col min="13572" max="13572" width="20.44140625" style="1" customWidth="1"/>
    <col min="13573" max="13573" width="20.88671875" style="1" customWidth="1"/>
    <col min="13574" max="13824" width="11.44140625" style="1"/>
    <col min="13825" max="13825" width="2.5546875" style="1" customWidth="1"/>
    <col min="13826" max="13826" width="93.33203125" style="1" customWidth="1"/>
    <col min="13827" max="13827" width="20.33203125" style="1" customWidth="1"/>
    <col min="13828" max="13828" width="20.44140625" style="1" customWidth="1"/>
    <col min="13829" max="13829" width="20.88671875" style="1" customWidth="1"/>
    <col min="13830" max="14080" width="11.44140625" style="1"/>
    <col min="14081" max="14081" width="2.5546875" style="1" customWidth="1"/>
    <col min="14082" max="14082" width="93.33203125" style="1" customWidth="1"/>
    <col min="14083" max="14083" width="20.33203125" style="1" customWidth="1"/>
    <col min="14084" max="14084" width="20.44140625" style="1" customWidth="1"/>
    <col min="14085" max="14085" width="20.88671875" style="1" customWidth="1"/>
    <col min="14086" max="14336" width="11.44140625" style="1"/>
    <col min="14337" max="14337" width="2.5546875" style="1" customWidth="1"/>
    <col min="14338" max="14338" width="93.33203125" style="1" customWidth="1"/>
    <col min="14339" max="14339" width="20.33203125" style="1" customWidth="1"/>
    <col min="14340" max="14340" width="20.44140625" style="1" customWidth="1"/>
    <col min="14341" max="14341" width="20.88671875" style="1" customWidth="1"/>
    <col min="14342" max="14592" width="11.44140625" style="1"/>
    <col min="14593" max="14593" width="2.5546875" style="1" customWidth="1"/>
    <col min="14594" max="14594" width="93.33203125" style="1" customWidth="1"/>
    <col min="14595" max="14595" width="20.33203125" style="1" customWidth="1"/>
    <col min="14596" max="14596" width="20.44140625" style="1" customWidth="1"/>
    <col min="14597" max="14597" width="20.88671875" style="1" customWidth="1"/>
    <col min="14598" max="14848" width="11.44140625" style="1"/>
    <col min="14849" max="14849" width="2.5546875" style="1" customWidth="1"/>
    <col min="14850" max="14850" width="93.33203125" style="1" customWidth="1"/>
    <col min="14851" max="14851" width="20.33203125" style="1" customWidth="1"/>
    <col min="14852" max="14852" width="20.44140625" style="1" customWidth="1"/>
    <col min="14853" max="14853" width="20.88671875" style="1" customWidth="1"/>
    <col min="14854" max="15104" width="11.44140625" style="1"/>
    <col min="15105" max="15105" width="2.5546875" style="1" customWidth="1"/>
    <col min="15106" max="15106" width="93.33203125" style="1" customWidth="1"/>
    <col min="15107" max="15107" width="20.33203125" style="1" customWidth="1"/>
    <col min="15108" max="15108" width="20.44140625" style="1" customWidth="1"/>
    <col min="15109" max="15109" width="20.88671875" style="1" customWidth="1"/>
    <col min="15110" max="15360" width="11.44140625" style="1"/>
    <col min="15361" max="15361" width="2.5546875" style="1" customWidth="1"/>
    <col min="15362" max="15362" width="93.33203125" style="1" customWidth="1"/>
    <col min="15363" max="15363" width="20.33203125" style="1" customWidth="1"/>
    <col min="15364" max="15364" width="20.44140625" style="1" customWidth="1"/>
    <col min="15365" max="15365" width="20.88671875" style="1" customWidth="1"/>
    <col min="15366" max="15616" width="11.44140625" style="1"/>
    <col min="15617" max="15617" width="2.5546875" style="1" customWidth="1"/>
    <col min="15618" max="15618" width="93.33203125" style="1" customWidth="1"/>
    <col min="15619" max="15619" width="20.33203125" style="1" customWidth="1"/>
    <col min="15620" max="15620" width="20.44140625" style="1" customWidth="1"/>
    <col min="15621" max="15621" width="20.88671875" style="1" customWidth="1"/>
    <col min="15622" max="15872" width="11.44140625" style="1"/>
    <col min="15873" max="15873" width="2.5546875" style="1" customWidth="1"/>
    <col min="15874" max="15874" width="93.33203125" style="1" customWidth="1"/>
    <col min="15875" max="15875" width="20.33203125" style="1" customWidth="1"/>
    <col min="15876" max="15876" width="20.44140625" style="1" customWidth="1"/>
    <col min="15877" max="15877" width="20.88671875" style="1" customWidth="1"/>
    <col min="15878" max="16128" width="11.44140625" style="1"/>
    <col min="16129" max="16129" width="2.5546875" style="1" customWidth="1"/>
    <col min="16130" max="16130" width="93.33203125" style="1" customWidth="1"/>
    <col min="16131" max="16131" width="20.33203125" style="1" customWidth="1"/>
    <col min="16132" max="16132" width="20.44140625" style="1" customWidth="1"/>
    <col min="16133" max="16133" width="20.88671875" style="1" customWidth="1"/>
    <col min="16134" max="16384" width="11.44140625" style="1"/>
  </cols>
  <sheetData>
    <row r="1" spans="2:7" ht="14.4" thickBot="1" x14ac:dyDescent="0.35"/>
    <row r="2" spans="2:7" s="59" customFormat="1" ht="24" customHeight="1" x14ac:dyDescent="0.25">
      <c r="B2" s="173" t="s">
        <v>0</v>
      </c>
      <c r="C2" s="174"/>
      <c r="D2" s="174"/>
      <c r="E2" s="175"/>
      <c r="F2" s="60"/>
      <c r="G2" s="60"/>
    </row>
    <row r="3" spans="2:7" s="59" customFormat="1" ht="10.8" customHeight="1" x14ac:dyDescent="0.25">
      <c r="B3" s="194" t="s">
        <v>194</v>
      </c>
      <c r="C3" s="195"/>
      <c r="D3" s="195"/>
      <c r="E3" s="196"/>
    </row>
    <row r="4" spans="2:7" s="59" customFormat="1" ht="20.25" customHeight="1" x14ac:dyDescent="0.25">
      <c r="B4" s="194" t="s">
        <v>478</v>
      </c>
      <c r="C4" s="195"/>
      <c r="D4" s="195"/>
      <c r="E4" s="196"/>
    </row>
    <row r="5" spans="2:7" s="59" customFormat="1" ht="18" thickBot="1" x14ac:dyDescent="0.3">
      <c r="B5" s="197" t="s">
        <v>2</v>
      </c>
      <c r="C5" s="198"/>
      <c r="D5" s="198"/>
      <c r="E5" s="199"/>
    </row>
    <row r="6" spans="2:7" s="59" customFormat="1" ht="15" customHeight="1" thickBot="1" x14ac:dyDescent="0.3">
      <c r="B6" s="61"/>
      <c r="C6" s="61"/>
      <c r="D6" s="61"/>
      <c r="E6" s="61"/>
    </row>
    <row r="7" spans="2:7" s="59" customFormat="1" ht="17.399999999999999" x14ac:dyDescent="0.25">
      <c r="B7" s="200" t="s">
        <v>3</v>
      </c>
      <c r="C7" s="53" t="s">
        <v>195</v>
      </c>
      <c r="D7" s="202" t="s">
        <v>196</v>
      </c>
      <c r="E7" s="53" t="s">
        <v>197</v>
      </c>
    </row>
    <row r="8" spans="2:7" s="59" customFormat="1" ht="18" thickBot="1" x14ac:dyDescent="0.3">
      <c r="B8" s="201"/>
      <c r="C8" s="62" t="s">
        <v>198</v>
      </c>
      <c r="D8" s="203"/>
      <c r="E8" s="62" t="s">
        <v>199</v>
      </c>
    </row>
    <row r="9" spans="2:7" ht="30.75" customHeight="1" x14ac:dyDescent="0.3">
      <c r="B9" s="63" t="s">
        <v>200</v>
      </c>
      <c r="C9" s="64">
        <f>SUM(C10:C12)</f>
        <v>92938128</v>
      </c>
      <c r="D9" s="64">
        <f>SUM(D10:D12)</f>
        <v>45349255.5</v>
      </c>
      <c r="E9" s="64">
        <f>SUM(E10:E12)</f>
        <v>45349255.5</v>
      </c>
    </row>
    <row r="10" spans="2:7" ht="25.5" customHeight="1" x14ac:dyDescent="0.3">
      <c r="B10" s="16" t="s">
        <v>201</v>
      </c>
      <c r="C10" s="65">
        <v>17443056</v>
      </c>
      <c r="D10" s="65">
        <v>8706511.5</v>
      </c>
      <c r="E10" s="65">
        <v>8706511.5</v>
      </c>
    </row>
    <row r="11" spans="2:7" ht="29.25" customHeight="1" x14ac:dyDescent="0.3">
      <c r="B11" s="16" t="s">
        <v>202</v>
      </c>
      <c r="C11" s="65">
        <v>75495072</v>
      </c>
      <c r="D11" s="65">
        <v>36642744</v>
      </c>
      <c r="E11" s="65">
        <v>36642744</v>
      </c>
    </row>
    <row r="12" spans="2:7" ht="26.25" customHeight="1" x14ac:dyDescent="0.3">
      <c r="B12" s="16" t="s">
        <v>203</v>
      </c>
      <c r="C12" s="65">
        <f>C48</f>
        <v>0</v>
      </c>
      <c r="D12" s="65">
        <f>D48</f>
        <v>0</v>
      </c>
      <c r="E12" s="65">
        <f>E48</f>
        <v>0</v>
      </c>
    </row>
    <row r="13" spans="2:7" ht="21.75" customHeight="1" x14ac:dyDescent="0.3">
      <c r="B13" s="63"/>
      <c r="C13" s="65"/>
      <c r="D13" s="65"/>
      <c r="E13" s="65"/>
    </row>
    <row r="14" spans="2:7" ht="28.5" customHeight="1" x14ac:dyDescent="0.3">
      <c r="B14" s="63" t="s">
        <v>204</v>
      </c>
      <c r="C14" s="64">
        <f>SUM(C15:C16)</f>
        <v>92938128</v>
      </c>
      <c r="D14" s="64">
        <f>SUM(D15:D16)</f>
        <v>36653691.530000001</v>
      </c>
      <c r="E14" s="64">
        <f>SUM(E15:E16)</f>
        <v>36273723.630000003</v>
      </c>
    </row>
    <row r="15" spans="2:7" ht="23.25" customHeight="1" x14ac:dyDescent="0.3">
      <c r="B15" s="16" t="s">
        <v>205</v>
      </c>
      <c r="C15" s="65">
        <v>17443056</v>
      </c>
      <c r="D15" s="65">
        <v>6857044.1500000004</v>
      </c>
      <c r="E15" s="65">
        <v>6829919.1500000004</v>
      </c>
    </row>
    <row r="16" spans="2:7" ht="23.25" customHeight="1" x14ac:dyDescent="0.3">
      <c r="B16" s="16" t="s">
        <v>206</v>
      </c>
      <c r="C16" s="65">
        <v>75495072</v>
      </c>
      <c r="D16" s="65">
        <v>29796647.379999999</v>
      </c>
      <c r="E16" s="65">
        <v>29443804.48</v>
      </c>
    </row>
    <row r="17" spans="2:5" ht="17.399999999999999" x14ac:dyDescent="0.3">
      <c r="B17" s="66"/>
      <c r="C17" s="65"/>
      <c r="D17" s="65"/>
      <c r="E17" s="65"/>
    </row>
    <row r="18" spans="2:5" ht="27.75" customHeight="1" x14ac:dyDescent="0.3">
      <c r="B18" s="63" t="s">
        <v>207</v>
      </c>
      <c r="C18" s="64">
        <f>SUM(C19:C20)</f>
        <v>0</v>
      </c>
      <c r="D18" s="64">
        <f>SUM(D19:D20)</f>
        <v>0</v>
      </c>
      <c r="E18" s="64">
        <f>SUM(E19:E20)</f>
        <v>0</v>
      </c>
    </row>
    <row r="19" spans="2:5" ht="17.399999999999999" x14ac:dyDescent="0.3">
      <c r="B19" s="16" t="s">
        <v>208</v>
      </c>
      <c r="C19" s="158">
        <v>0</v>
      </c>
      <c r="D19" s="65">
        <v>0</v>
      </c>
      <c r="E19" s="65">
        <v>0</v>
      </c>
    </row>
    <row r="20" spans="2:5" ht="34.799999999999997" x14ac:dyDescent="0.3">
      <c r="B20" s="16" t="s">
        <v>209</v>
      </c>
      <c r="C20" s="158">
        <v>0</v>
      </c>
      <c r="D20" s="65">
        <v>0</v>
      </c>
      <c r="E20" s="65">
        <v>0</v>
      </c>
    </row>
    <row r="21" spans="2:5" ht="17.399999999999999" x14ac:dyDescent="0.3">
      <c r="B21" s="66"/>
      <c r="C21" s="65"/>
      <c r="D21" s="65"/>
      <c r="E21" s="65"/>
    </row>
    <row r="22" spans="2:5" ht="28.5" customHeight="1" x14ac:dyDescent="0.3">
      <c r="B22" s="63" t="s">
        <v>210</v>
      </c>
      <c r="C22" s="64">
        <f>C9-C14+C18</f>
        <v>0</v>
      </c>
      <c r="D22" s="67">
        <f>D9-D14+D18</f>
        <v>8695563.9699999988</v>
      </c>
      <c r="E22" s="67">
        <f>E9-E14+E18</f>
        <v>9075531.8699999973</v>
      </c>
    </row>
    <row r="23" spans="2:5" ht="17.399999999999999" x14ac:dyDescent="0.3">
      <c r="B23" s="63"/>
      <c r="C23" s="65"/>
      <c r="D23" s="68"/>
      <c r="E23" s="68"/>
    </row>
    <row r="24" spans="2:5" ht="33.75" customHeight="1" x14ac:dyDescent="0.3">
      <c r="B24" s="63" t="s">
        <v>211</v>
      </c>
      <c r="C24" s="64">
        <f>C22-C12</f>
        <v>0</v>
      </c>
      <c r="D24" s="67">
        <f>D22-D12</f>
        <v>8695563.9699999988</v>
      </c>
      <c r="E24" s="67">
        <f>E22-E12</f>
        <v>9075531.8699999973</v>
      </c>
    </row>
    <row r="25" spans="2:5" ht="17.399999999999999" x14ac:dyDescent="0.3">
      <c r="B25" s="63"/>
      <c r="C25" s="65"/>
      <c r="D25" s="68"/>
      <c r="E25" s="68"/>
    </row>
    <row r="26" spans="2:5" ht="45" customHeight="1" x14ac:dyDescent="0.3">
      <c r="B26" s="63" t="s">
        <v>212</v>
      </c>
      <c r="C26" s="64">
        <f>C24-C18</f>
        <v>0</v>
      </c>
      <c r="D26" s="64">
        <f>D24-D18</f>
        <v>8695563.9699999988</v>
      </c>
      <c r="E26" s="64">
        <f>E24-E18</f>
        <v>9075531.8699999973</v>
      </c>
    </row>
    <row r="27" spans="2:5" ht="18.600000000000001" thickBot="1" x14ac:dyDescent="0.35">
      <c r="B27" s="69"/>
      <c r="C27" s="70"/>
      <c r="D27" s="70"/>
      <c r="E27" s="70"/>
    </row>
    <row r="28" spans="2:5" ht="18" customHeight="1" thickBot="1" x14ac:dyDescent="0.35">
      <c r="B28" s="193"/>
      <c r="C28" s="193"/>
      <c r="D28" s="193"/>
      <c r="E28" s="193"/>
    </row>
    <row r="29" spans="2:5" ht="18" thickBot="1" x14ac:dyDescent="0.35">
      <c r="B29" s="71" t="s">
        <v>213</v>
      </c>
      <c r="C29" s="72" t="s">
        <v>214</v>
      </c>
      <c r="D29" s="72" t="s">
        <v>196</v>
      </c>
      <c r="E29" s="72" t="s">
        <v>215</v>
      </c>
    </row>
    <row r="30" spans="2:5" ht="18" x14ac:dyDescent="0.3">
      <c r="B30" s="73"/>
      <c r="C30" s="74"/>
      <c r="D30" s="74"/>
      <c r="E30" s="74"/>
    </row>
    <row r="31" spans="2:5" ht="27.75" customHeight="1" x14ac:dyDescent="0.3">
      <c r="B31" s="63" t="s">
        <v>216</v>
      </c>
      <c r="C31" s="64">
        <f>SUM(C32:C33)</f>
        <v>0</v>
      </c>
      <c r="D31" s="67">
        <f>SUM(D32:D33)</f>
        <v>0</v>
      </c>
      <c r="E31" s="67">
        <f>SUM(E32:E33)</f>
        <v>0</v>
      </c>
    </row>
    <row r="32" spans="2:5" ht="21.75" customHeight="1" x14ac:dyDescent="0.3">
      <c r="B32" s="16" t="s">
        <v>217</v>
      </c>
      <c r="C32" s="158">
        <v>0</v>
      </c>
      <c r="D32" s="65">
        <v>0</v>
      </c>
      <c r="E32" s="65">
        <v>0</v>
      </c>
    </row>
    <row r="33" spans="2:5" ht="24.75" customHeight="1" x14ac:dyDescent="0.3">
      <c r="B33" s="16" t="s">
        <v>218</v>
      </c>
      <c r="C33" s="158">
        <v>0</v>
      </c>
      <c r="D33" s="65">
        <v>0</v>
      </c>
      <c r="E33" s="65">
        <v>0</v>
      </c>
    </row>
    <row r="34" spans="2:5" ht="17.399999999999999" x14ac:dyDescent="0.3">
      <c r="B34" s="63"/>
      <c r="C34" s="65"/>
      <c r="D34" s="65"/>
      <c r="E34" s="65"/>
    </row>
    <row r="35" spans="2:5" ht="27" customHeight="1" x14ac:dyDescent="0.3">
      <c r="B35" s="63" t="s">
        <v>219</v>
      </c>
      <c r="C35" s="64">
        <f>C26-C31</f>
        <v>0</v>
      </c>
      <c r="D35" s="64">
        <f>D26-D31</f>
        <v>8695563.9699999988</v>
      </c>
      <c r="E35" s="64">
        <f>E26-E31</f>
        <v>9075531.8699999973</v>
      </c>
    </row>
    <row r="36" spans="2:5" ht="18.600000000000001" thickBot="1" x14ac:dyDescent="0.35">
      <c r="B36" s="75"/>
      <c r="C36" s="76"/>
      <c r="D36" s="76"/>
      <c r="E36" s="76"/>
    </row>
    <row r="37" spans="2:5" ht="18.75" customHeight="1" thickBot="1" x14ac:dyDescent="0.4">
      <c r="B37" s="77"/>
      <c r="C37" s="77"/>
      <c r="D37" s="77"/>
      <c r="E37" s="77"/>
    </row>
    <row r="38" spans="2:5" ht="17.399999999999999" x14ac:dyDescent="0.3">
      <c r="B38" s="191" t="s">
        <v>213</v>
      </c>
      <c r="C38" s="182" t="s">
        <v>220</v>
      </c>
      <c r="D38" s="182" t="s">
        <v>196</v>
      </c>
      <c r="E38" s="47" t="s">
        <v>197</v>
      </c>
    </row>
    <row r="39" spans="2:5" ht="18" thickBot="1" x14ac:dyDescent="0.35">
      <c r="B39" s="192"/>
      <c r="C39" s="183"/>
      <c r="D39" s="183"/>
      <c r="E39" s="48" t="s">
        <v>215</v>
      </c>
    </row>
    <row r="40" spans="2:5" ht="18" x14ac:dyDescent="0.3">
      <c r="B40" s="73"/>
      <c r="C40" s="74"/>
      <c r="D40" s="74"/>
      <c r="E40" s="74"/>
    </row>
    <row r="41" spans="2:5" ht="23.25" customHeight="1" x14ac:dyDescent="0.3">
      <c r="B41" s="63" t="s">
        <v>221</v>
      </c>
      <c r="C41" s="64">
        <f>SUM(C42:C43)</f>
        <v>0</v>
      </c>
      <c r="D41" s="64">
        <f>SUM(D42:D43)</f>
        <v>0</v>
      </c>
      <c r="E41" s="64">
        <f>SUM(E42:E43)</f>
        <v>0</v>
      </c>
    </row>
    <row r="42" spans="2:5" ht="36" customHeight="1" x14ac:dyDescent="0.3">
      <c r="B42" s="16" t="s">
        <v>222</v>
      </c>
      <c r="C42" s="65">
        <v>0</v>
      </c>
      <c r="D42" s="65">
        <v>0</v>
      </c>
      <c r="E42" s="65">
        <v>0</v>
      </c>
    </row>
    <row r="43" spans="2:5" ht="44.25" customHeight="1" x14ac:dyDescent="0.3">
      <c r="B43" s="16" t="s">
        <v>223</v>
      </c>
      <c r="C43" s="65">
        <v>0</v>
      </c>
      <c r="D43" s="65">
        <v>0</v>
      </c>
      <c r="E43" s="65">
        <v>0</v>
      </c>
    </row>
    <row r="44" spans="2:5" ht="26.25" customHeight="1" x14ac:dyDescent="0.3">
      <c r="B44" s="63" t="s">
        <v>224</v>
      </c>
      <c r="C44" s="64">
        <f>SUM(C45:C46)</f>
        <v>0</v>
      </c>
      <c r="D44" s="64">
        <f>SUM(D45:D46)</f>
        <v>0</v>
      </c>
      <c r="E44" s="64">
        <f>SUM(E45:E46)</f>
        <v>0</v>
      </c>
    </row>
    <row r="45" spans="2:5" ht="26.25" customHeight="1" x14ac:dyDescent="0.3">
      <c r="B45" s="16" t="s">
        <v>225</v>
      </c>
      <c r="C45" s="65">
        <v>0</v>
      </c>
      <c r="D45" s="65">
        <v>0</v>
      </c>
      <c r="E45" s="65">
        <v>0</v>
      </c>
    </row>
    <row r="46" spans="2:5" ht="24.75" customHeight="1" x14ac:dyDescent="0.3">
      <c r="B46" s="16" t="s">
        <v>226</v>
      </c>
      <c r="C46" s="65">
        <v>0</v>
      </c>
      <c r="D46" s="65">
        <v>0</v>
      </c>
      <c r="E46" s="65">
        <v>0</v>
      </c>
    </row>
    <row r="47" spans="2:5" ht="17.399999999999999" x14ac:dyDescent="0.3">
      <c r="B47" s="63"/>
      <c r="C47" s="65"/>
      <c r="D47" s="65"/>
      <c r="E47" s="65"/>
    </row>
    <row r="48" spans="2:5" ht="26.25" customHeight="1" x14ac:dyDescent="0.3">
      <c r="B48" s="63" t="s">
        <v>227</v>
      </c>
      <c r="C48" s="64">
        <f>C41-C44</f>
        <v>0</v>
      </c>
      <c r="D48" s="67">
        <f>D41-D44</f>
        <v>0</v>
      </c>
      <c r="E48" s="67">
        <f>E41-E44</f>
        <v>0</v>
      </c>
    </row>
    <row r="49" spans="2:5" ht="18.600000000000001" thickBot="1" x14ac:dyDescent="0.35">
      <c r="B49" s="75"/>
      <c r="C49" s="78"/>
      <c r="D49" s="75"/>
      <c r="E49" s="75"/>
    </row>
    <row r="50" spans="2:5" ht="18" x14ac:dyDescent="0.3">
      <c r="B50" s="79"/>
      <c r="C50" s="79"/>
      <c r="D50" s="79"/>
      <c r="E50" s="79"/>
    </row>
    <row r="51" spans="2:5" ht="18" x14ac:dyDescent="0.3">
      <c r="B51" s="79"/>
      <c r="C51" s="79"/>
      <c r="D51" s="79"/>
      <c r="E51" s="79"/>
    </row>
    <row r="52" spans="2:5" ht="19.5" customHeight="1" thickBot="1" x14ac:dyDescent="0.4">
      <c r="B52" s="77"/>
      <c r="C52" s="77"/>
      <c r="D52" s="77"/>
      <c r="E52" s="77"/>
    </row>
    <row r="53" spans="2:5" ht="17.399999999999999" x14ac:dyDescent="0.3">
      <c r="B53" s="191" t="s">
        <v>213</v>
      </c>
      <c r="C53" s="47" t="s">
        <v>195</v>
      </c>
      <c r="D53" s="182" t="s">
        <v>196</v>
      </c>
      <c r="E53" s="47" t="s">
        <v>197</v>
      </c>
    </row>
    <row r="54" spans="2:5" ht="18" thickBot="1" x14ac:dyDescent="0.35">
      <c r="B54" s="192"/>
      <c r="C54" s="48" t="s">
        <v>214</v>
      </c>
      <c r="D54" s="183"/>
      <c r="E54" s="48" t="s">
        <v>215</v>
      </c>
    </row>
    <row r="55" spans="2:5" ht="18" x14ac:dyDescent="0.3">
      <c r="B55" s="73"/>
      <c r="C55" s="80"/>
      <c r="D55" s="80"/>
      <c r="E55" s="80"/>
    </row>
    <row r="56" spans="2:5" ht="17.399999999999999" x14ac:dyDescent="0.3">
      <c r="B56" s="66" t="s">
        <v>228</v>
      </c>
      <c r="C56" s="65">
        <f>C10</f>
        <v>17443056</v>
      </c>
      <c r="D56" s="65">
        <f>D10</f>
        <v>8706511.5</v>
      </c>
      <c r="E56" s="65">
        <f>E10</f>
        <v>8706511.5</v>
      </c>
    </row>
    <row r="57" spans="2:5" ht="17.399999999999999" x14ac:dyDescent="0.3">
      <c r="B57" s="66"/>
      <c r="C57" s="65"/>
      <c r="D57" s="68"/>
      <c r="E57" s="68"/>
    </row>
    <row r="58" spans="2:5" ht="34.799999999999997" x14ac:dyDescent="0.3">
      <c r="B58" s="38" t="s">
        <v>229</v>
      </c>
      <c r="C58" s="65">
        <v>0</v>
      </c>
      <c r="D58" s="68">
        <v>0</v>
      </c>
      <c r="E58" s="68">
        <f>E42-E45</f>
        <v>0</v>
      </c>
    </row>
    <row r="59" spans="2:5" ht="17.399999999999999" x14ac:dyDescent="0.3">
      <c r="B59" s="16" t="s">
        <v>222</v>
      </c>
      <c r="C59" s="65">
        <v>0</v>
      </c>
      <c r="D59" s="68">
        <v>0</v>
      </c>
      <c r="E59" s="68">
        <f>E42</f>
        <v>0</v>
      </c>
    </row>
    <row r="60" spans="2:5" ht="17.399999999999999" x14ac:dyDescent="0.3">
      <c r="B60" s="16" t="s">
        <v>225</v>
      </c>
      <c r="C60" s="65">
        <v>0</v>
      </c>
      <c r="D60" s="68">
        <v>0</v>
      </c>
      <c r="E60" s="68">
        <f>E45</f>
        <v>0</v>
      </c>
    </row>
    <row r="61" spans="2:5" ht="17.399999999999999" x14ac:dyDescent="0.3">
      <c r="B61" s="16"/>
      <c r="C61" s="65"/>
      <c r="D61" s="68"/>
      <c r="E61" s="68"/>
    </row>
    <row r="62" spans="2:5" ht="17.399999999999999" x14ac:dyDescent="0.3">
      <c r="B62" s="16" t="s">
        <v>205</v>
      </c>
      <c r="C62" s="65">
        <f>C15</f>
        <v>17443056</v>
      </c>
      <c r="D62" s="65">
        <f>D15</f>
        <v>6857044.1500000004</v>
      </c>
      <c r="E62" s="65">
        <f>E15</f>
        <v>6829919.1500000004</v>
      </c>
    </row>
    <row r="63" spans="2:5" ht="17.399999999999999" x14ac:dyDescent="0.3">
      <c r="B63" s="16"/>
      <c r="C63" s="65"/>
      <c r="D63" s="65"/>
      <c r="E63" s="65"/>
    </row>
    <row r="64" spans="2:5" ht="17.399999999999999" x14ac:dyDescent="0.3">
      <c r="B64" s="16" t="s">
        <v>208</v>
      </c>
      <c r="C64" s="158">
        <v>0</v>
      </c>
      <c r="D64" s="65">
        <f>D19</f>
        <v>0</v>
      </c>
      <c r="E64" s="65">
        <f>E19</f>
        <v>0</v>
      </c>
    </row>
    <row r="65" spans="2:5" ht="17.399999999999999" x14ac:dyDescent="0.3">
      <c r="B65" s="16"/>
      <c r="C65" s="65"/>
      <c r="D65" s="65"/>
      <c r="E65" s="65"/>
    </row>
    <row r="66" spans="2:5" ht="34.799999999999997" x14ac:dyDescent="0.3">
      <c r="B66" s="49" t="s">
        <v>230</v>
      </c>
      <c r="C66" s="64">
        <f>C56+C58-C62+C64</f>
        <v>0</v>
      </c>
      <c r="D66" s="67">
        <f>D56+D58-D62+D64</f>
        <v>1849467.3499999996</v>
      </c>
      <c r="E66" s="67">
        <f>E56+E58-E62+E64</f>
        <v>1876592.3499999996</v>
      </c>
    </row>
    <row r="67" spans="2:5" ht="17.399999999999999" x14ac:dyDescent="0.3">
      <c r="B67" s="49"/>
      <c r="C67" s="64"/>
      <c r="D67" s="67"/>
      <c r="E67" s="67"/>
    </row>
    <row r="68" spans="2:5" ht="34.799999999999997" x14ac:dyDescent="0.3">
      <c r="B68" s="49" t="s">
        <v>231</v>
      </c>
      <c r="C68" s="64">
        <f>C66-C58</f>
        <v>0</v>
      </c>
      <c r="D68" s="67">
        <f>D66-D58</f>
        <v>1849467.3499999996</v>
      </c>
      <c r="E68" s="67">
        <f>E66-E58</f>
        <v>1876592.3499999996</v>
      </c>
    </row>
    <row r="69" spans="2:5" ht="18.600000000000001" thickBot="1" x14ac:dyDescent="0.35">
      <c r="B69" s="75"/>
      <c r="C69" s="78"/>
      <c r="D69" s="75"/>
      <c r="E69" s="75"/>
    </row>
    <row r="70" spans="2:5" ht="21" customHeight="1" thickBot="1" x14ac:dyDescent="0.35">
      <c r="B70" s="79"/>
      <c r="C70" s="79"/>
      <c r="D70" s="79"/>
      <c r="E70" s="79"/>
    </row>
    <row r="71" spans="2:5" ht="17.399999999999999" x14ac:dyDescent="0.3">
      <c r="B71" s="191" t="s">
        <v>213</v>
      </c>
      <c r="C71" s="182" t="s">
        <v>220</v>
      </c>
      <c r="D71" s="182" t="s">
        <v>196</v>
      </c>
      <c r="E71" s="47" t="s">
        <v>197</v>
      </c>
    </row>
    <row r="72" spans="2:5" ht="18" thickBot="1" x14ac:dyDescent="0.35">
      <c r="B72" s="192"/>
      <c r="C72" s="183"/>
      <c r="D72" s="183"/>
      <c r="E72" s="48" t="s">
        <v>215</v>
      </c>
    </row>
    <row r="73" spans="2:5" ht="18" x14ac:dyDescent="0.3">
      <c r="B73" s="73"/>
      <c r="C73" s="74"/>
      <c r="D73" s="74"/>
      <c r="E73" s="74"/>
    </row>
    <row r="74" spans="2:5" ht="17.399999999999999" x14ac:dyDescent="0.3">
      <c r="B74" s="66" t="s">
        <v>202</v>
      </c>
      <c r="C74" s="65">
        <f>C11</f>
        <v>75495072</v>
      </c>
      <c r="D74" s="68">
        <f>D11</f>
        <v>36642744</v>
      </c>
      <c r="E74" s="68">
        <f>E11</f>
        <v>36642744</v>
      </c>
    </row>
    <row r="75" spans="2:5" ht="17.399999999999999" x14ac:dyDescent="0.3">
      <c r="B75" s="66"/>
      <c r="C75" s="65"/>
      <c r="D75" s="68"/>
      <c r="E75" s="68"/>
    </row>
    <row r="76" spans="2:5" ht="34.799999999999997" x14ac:dyDescent="0.3">
      <c r="B76" s="16" t="s">
        <v>232</v>
      </c>
      <c r="C76" s="65">
        <f>C77-C78</f>
        <v>0</v>
      </c>
      <c r="D76" s="68">
        <f>D77-D78</f>
        <v>0</v>
      </c>
      <c r="E76" s="68">
        <f>E77-E78</f>
        <v>0</v>
      </c>
    </row>
    <row r="77" spans="2:5" ht="34.799999999999997" x14ac:dyDescent="0.3">
      <c r="B77" s="16" t="s">
        <v>223</v>
      </c>
      <c r="C77" s="65">
        <f>C43</f>
        <v>0</v>
      </c>
      <c r="D77" s="68">
        <f>D43</f>
        <v>0</v>
      </c>
      <c r="E77" s="68">
        <f>E43</f>
        <v>0</v>
      </c>
    </row>
    <row r="78" spans="2:5" ht="17.399999999999999" x14ac:dyDescent="0.3">
      <c r="B78" s="16" t="s">
        <v>226</v>
      </c>
      <c r="C78" s="65">
        <f>C46</f>
        <v>0</v>
      </c>
      <c r="D78" s="68">
        <f>D46</f>
        <v>0</v>
      </c>
      <c r="E78" s="68">
        <f>E46</f>
        <v>0</v>
      </c>
    </row>
    <row r="79" spans="2:5" ht="17.399999999999999" x14ac:dyDescent="0.3">
      <c r="B79" s="16"/>
      <c r="C79" s="65"/>
      <c r="D79" s="68"/>
      <c r="E79" s="68"/>
    </row>
    <row r="80" spans="2:5" ht="17.399999999999999" x14ac:dyDescent="0.3">
      <c r="B80" s="16" t="s">
        <v>233</v>
      </c>
      <c r="C80" s="65">
        <f>C16</f>
        <v>75495072</v>
      </c>
      <c r="D80" s="65">
        <f>D16</f>
        <v>29796647.379999999</v>
      </c>
      <c r="E80" s="65">
        <f>E16</f>
        <v>29443804.48</v>
      </c>
    </row>
    <row r="81" spans="2:5" ht="17.399999999999999" x14ac:dyDescent="0.3">
      <c r="B81" s="16"/>
      <c r="C81" s="65"/>
      <c r="D81" s="65"/>
      <c r="E81" s="65"/>
    </row>
    <row r="82" spans="2:5" ht="34.799999999999997" x14ac:dyDescent="0.3">
      <c r="B82" s="16" t="s">
        <v>209</v>
      </c>
      <c r="C82" s="158">
        <v>0</v>
      </c>
      <c r="D82" s="65">
        <f>D20</f>
        <v>0</v>
      </c>
      <c r="E82" s="65">
        <f>E20</f>
        <v>0</v>
      </c>
    </row>
    <row r="83" spans="2:5" ht="17.399999999999999" x14ac:dyDescent="0.3">
      <c r="B83" s="16"/>
      <c r="C83" s="65"/>
      <c r="D83" s="65"/>
      <c r="E83" s="65"/>
    </row>
    <row r="84" spans="2:5" ht="34.799999999999997" x14ac:dyDescent="0.3">
      <c r="B84" s="49" t="s">
        <v>234</v>
      </c>
      <c r="C84" s="64">
        <f>C74+C76-C80+C82</f>
        <v>0</v>
      </c>
      <c r="D84" s="67">
        <f>D74+D76-D80+D82</f>
        <v>6846096.620000001</v>
      </c>
      <c r="E84" s="67">
        <f>E74+E76-E80+E82</f>
        <v>7198939.5199999996</v>
      </c>
    </row>
    <row r="85" spans="2:5" ht="17.399999999999999" x14ac:dyDescent="0.3">
      <c r="B85" s="49"/>
      <c r="C85" s="64"/>
      <c r="D85" s="67"/>
      <c r="E85" s="67"/>
    </row>
    <row r="86" spans="2:5" ht="34.799999999999997" x14ac:dyDescent="0.3">
      <c r="B86" s="49" t="s">
        <v>235</v>
      </c>
      <c r="C86" s="64">
        <f>C84-C76</f>
        <v>0</v>
      </c>
      <c r="D86" s="67">
        <f>D84-D76</f>
        <v>6846096.620000001</v>
      </c>
      <c r="E86" s="67">
        <f>E84-E76</f>
        <v>7198939.5199999996</v>
      </c>
    </row>
    <row r="87" spans="2:5" ht="18.600000000000001" thickBot="1" x14ac:dyDescent="0.35">
      <c r="B87" s="75"/>
      <c r="C87" s="78"/>
      <c r="D87" s="75"/>
      <c r="E87" s="75"/>
    </row>
  </sheetData>
  <mergeCells count="15">
    <mergeCell ref="B2:E2"/>
    <mergeCell ref="B3:E3"/>
    <mergeCell ref="B4:E4"/>
    <mergeCell ref="B5:E5"/>
    <mergeCell ref="B7:B8"/>
    <mergeCell ref="D7:D8"/>
    <mergeCell ref="B71:B72"/>
    <mergeCell ref="C71:C72"/>
    <mergeCell ref="D71:D72"/>
    <mergeCell ref="B28:E28"/>
    <mergeCell ref="B38:B39"/>
    <mergeCell ref="C38:C39"/>
    <mergeCell ref="D38:D39"/>
    <mergeCell ref="B53:B54"/>
    <mergeCell ref="D53:D54"/>
  </mergeCells>
  <pageMargins left="0" right="0" top="0" bottom="0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topLeftCell="A61" workbookViewId="0">
      <selection activeCell="B13" sqref="B13"/>
    </sheetView>
  </sheetViews>
  <sheetFormatPr baseColWidth="10" defaultColWidth="11" defaultRowHeight="13.8" x14ac:dyDescent="0.3"/>
  <cols>
    <col min="1" max="1" width="0.88671875" style="1" customWidth="1"/>
    <col min="2" max="2" width="58.44140625" style="1" customWidth="1"/>
    <col min="3" max="3" width="21.6640625" style="99" customWidth="1"/>
    <col min="4" max="4" width="20.109375" style="1" customWidth="1"/>
    <col min="5" max="5" width="21.44140625" style="99" customWidth="1"/>
    <col min="6" max="6" width="20.88671875" style="1" customWidth="1"/>
    <col min="7" max="7" width="23.88671875" style="1" customWidth="1"/>
    <col min="8" max="8" width="22.33203125" style="99" customWidth="1"/>
    <col min="9" max="256" width="11" style="1"/>
    <col min="257" max="257" width="0.88671875" style="1" customWidth="1"/>
    <col min="258" max="258" width="58.44140625" style="1" customWidth="1"/>
    <col min="259" max="259" width="21.6640625" style="1" customWidth="1"/>
    <col min="260" max="260" width="19.44140625" style="1" customWidth="1"/>
    <col min="261" max="261" width="21.44140625" style="1" customWidth="1"/>
    <col min="262" max="262" width="20.88671875" style="1" customWidth="1"/>
    <col min="263" max="263" width="23.88671875" style="1" customWidth="1"/>
    <col min="264" max="264" width="22.33203125" style="1" customWidth="1"/>
    <col min="265" max="512" width="11" style="1"/>
    <col min="513" max="513" width="0.88671875" style="1" customWidth="1"/>
    <col min="514" max="514" width="58.44140625" style="1" customWidth="1"/>
    <col min="515" max="515" width="21.6640625" style="1" customWidth="1"/>
    <col min="516" max="516" width="19.44140625" style="1" customWidth="1"/>
    <col min="517" max="517" width="21.44140625" style="1" customWidth="1"/>
    <col min="518" max="518" width="20.88671875" style="1" customWidth="1"/>
    <col min="519" max="519" width="23.88671875" style="1" customWidth="1"/>
    <col min="520" max="520" width="22.33203125" style="1" customWidth="1"/>
    <col min="521" max="768" width="11" style="1"/>
    <col min="769" max="769" width="0.88671875" style="1" customWidth="1"/>
    <col min="770" max="770" width="58.44140625" style="1" customWidth="1"/>
    <col min="771" max="771" width="21.6640625" style="1" customWidth="1"/>
    <col min="772" max="772" width="19.44140625" style="1" customWidth="1"/>
    <col min="773" max="773" width="21.44140625" style="1" customWidth="1"/>
    <col min="774" max="774" width="20.88671875" style="1" customWidth="1"/>
    <col min="775" max="775" width="23.88671875" style="1" customWidth="1"/>
    <col min="776" max="776" width="22.33203125" style="1" customWidth="1"/>
    <col min="777" max="1024" width="11" style="1"/>
    <col min="1025" max="1025" width="0.88671875" style="1" customWidth="1"/>
    <col min="1026" max="1026" width="58.44140625" style="1" customWidth="1"/>
    <col min="1027" max="1027" width="21.6640625" style="1" customWidth="1"/>
    <col min="1028" max="1028" width="19.44140625" style="1" customWidth="1"/>
    <col min="1029" max="1029" width="21.44140625" style="1" customWidth="1"/>
    <col min="1030" max="1030" width="20.88671875" style="1" customWidth="1"/>
    <col min="1031" max="1031" width="23.88671875" style="1" customWidth="1"/>
    <col min="1032" max="1032" width="22.33203125" style="1" customWidth="1"/>
    <col min="1033" max="1280" width="11" style="1"/>
    <col min="1281" max="1281" width="0.88671875" style="1" customWidth="1"/>
    <col min="1282" max="1282" width="58.44140625" style="1" customWidth="1"/>
    <col min="1283" max="1283" width="21.6640625" style="1" customWidth="1"/>
    <col min="1284" max="1284" width="19.44140625" style="1" customWidth="1"/>
    <col min="1285" max="1285" width="21.44140625" style="1" customWidth="1"/>
    <col min="1286" max="1286" width="20.88671875" style="1" customWidth="1"/>
    <col min="1287" max="1287" width="23.88671875" style="1" customWidth="1"/>
    <col min="1288" max="1288" width="22.33203125" style="1" customWidth="1"/>
    <col min="1289" max="1536" width="11" style="1"/>
    <col min="1537" max="1537" width="0.88671875" style="1" customWidth="1"/>
    <col min="1538" max="1538" width="58.44140625" style="1" customWidth="1"/>
    <col min="1539" max="1539" width="21.6640625" style="1" customWidth="1"/>
    <col min="1540" max="1540" width="19.44140625" style="1" customWidth="1"/>
    <col min="1541" max="1541" width="21.44140625" style="1" customWidth="1"/>
    <col min="1542" max="1542" width="20.88671875" style="1" customWidth="1"/>
    <col min="1543" max="1543" width="23.88671875" style="1" customWidth="1"/>
    <col min="1544" max="1544" width="22.33203125" style="1" customWidth="1"/>
    <col min="1545" max="1792" width="11" style="1"/>
    <col min="1793" max="1793" width="0.88671875" style="1" customWidth="1"/>
    <col min="1794" max="1794" width="58.44140625" style="1" customWidth="1"/>
    <col min="1795" max="1795" width="21.6640625" style="1" customWidth="1"/>
    <col min="1796" max="1796" width="19.44140625" style="1" customWidth="1"/>
    <col min="1797" max="1797" width="21.44140625" style="1" customWidth="1"/>
    <col min="1798" max="1798" width="20.88671875" style="1" customWidth="1"/>
    <col min="1799" max="1799" width="23.88671875" style="1" customWidth="1"/>
    <col min="1800" max="1800" width="22.33203125" style="1" customWidth="1"/>
    <col min="1801" max="2048" width="11" style="1"/>
    <col min="2049" max="2049" width="0.88671875" style="1" customWidth="1"/>
    <col min="2050" max="2050" width="58.44140625" style="1" customWidth="1"/>
    <col min="2051" max="2051" width="21.6640625" style="1" customWidth="1"/>
    <col min="2052" max="2052" width="19.44140625" style="1" customWidth="1"/>
    <col min="2053" max="2053" width="21.44140625" style="1" customWidth="1"/>
    <col min="2054" max="2054" width="20.88671875" style="1" customWidth="1"/>
    <col min="2055" max="2055" width="23.88671875" style="1" customWidth="1"/>
    <col min="2056" max="2056" width="22.33203125" style="1" customWidth="1"/>
    <col min="2057" max="2304" width="11" style="1"/>
    <col min="2305" max="2305" width="0.88671875" style="1" customWidth="1"/>
    <col min="2306" max="2306" width="58.44140625" style="1" customWidth="1"/>
    <col min="2307" max="2307" width="21.6640625" style="1" customWidth="1"/>
    <col min="2308" max="2308" width="19.44140625" style="1" customWidth="1"/>
    <col min="2309" max="2309" width="21.44140625" style="1" customWidth="1"/>
    <col min="2310" max="2310" width="20.88671875" style="1" customWidth="1"/>
    <col min="2311" max="2311" width="23.88671875" style="1" customWidth="1"/>
    <col min="2312" max="2312" width="22.33203125" style="1" customWidth="1"/>
    <col min="2313" max="2560" width="11" style="1"/>
    <col min="2561" max="2561" width="0.88671875" style="1" customWidth="1"/>
    <col min="2562" max="2562" width="58.44140625" style="1" customWidth="1"/>
    <col min="2563" max="2563" width="21.6640625" style="1" customWidth="1"/>
    <col min="2564" max="2564" width="19.44140625" style="1" customWidth="1"/>
    <col min="2565" max="2565" width="21.44140625" style="1" customWidth="1"/>
    <col min="2566" max="2566" width="20.88671875" style="1" customWidth="1"/>
    <col min="2567" max="2567" width="23.88671875" style="1" customWidth="1"/>
    <col min="2568" max="2568" width="22.33203125" style="1" customWidth="1"/>
    <col min="2569" max="2816" width="11" style="1"/>
    <col min="2817" max="2817" width="0.88671875" style="1" customWidth="1"/>
    <col min="2818" max="2818" width="58.44140625" style="1" customWidth="1"/>
    <col min="2819" max="2819" width="21.6640625" style="1" customWidth="1"/>
    <col min="2820" max="2820" width="19.44140625" style="1" customWidth="1"/>
    <col min="2821" max="2821" width="21.44140625" style="1" customWidth="1"/>
    <col min="2822" max="2822" width="20.88671875" style="1" customWidth="1"/>
    <col min="2823" max="2823" width="23.88671875" style="1" customWidth="1"/>
    <col min="2824" max="2824" width="22.33203125" style="1" customWidth="1"/>
    <col min="2825" max="3072" width="11" style="1"/>
    <col min="3073" max="3073" width="0.88671875" style="1" customWidth="1"/>
    <col min="3074" max="3074" width="58.44140625" style="1" customWidth="1"/>
    <col min="3075" max="3075" width="21.6640625" style="1" customWidth="1"/>
    <col min="3076" max="3076" width="19.44140625" style="1" customWidth="1"/>
    <col min="3077" max="3077" width="21.44140625" style="1" customWidth="1"/>
    <col min="3078" max="3078" width="20.88671875" style="1" customWidth="1"/>
    <col min="3079" max="3079" width="23.88671875" style="1" customWidth="1"/>
    <col min="3080" max="3080" width="22.33203125" style="1" customWidth="1"/>
    <col min="3081" max="3328" width="11" style="1"/>
    <col min="3329" max="3329" width="0.88671875" style="1" customWidth="1"/>
    <col min="3330" max="3330" width="58.44140625" style="1" customWidth="1"/>
    <col min="3331" max="3331" width="21.6640625" style="1" customWidth="1"/>
    <col min="3332" max="3332" width="19.44140625" style="1" customWidth="1"/>
    <col min="3333" max="3333" width="21.44140625" style="1" customWidth="1"/>
    <col min="3334" max="3334" width="20.88671875" style="1" customWidth="1"/>
    <col min="3335" max="3335" width="23.88671875" style="1" customWidth="1"/>
    <col min="3336" max="3336" width="22.33203125" style="1" customWidth="1"/>
    <col min="3337" max="3584" width="11" style="1"/>
    <col min="3585" max="3585" width="0.88671875" style="1" customWidth="1"/>
    <col min="3586" max="3586" width="58.44140625" style="1" customWidth="1"/>
    <col min="3587" max="3587" width="21.6640625" style="1" customWidth="1"/>
    <col min="3588" max="3588" width="19.44140625" style="1" customWidth="1"/>
    <col min="3589" max="3589" width="21.44140625" style="1" customWidth="1"/>
    <col min="3590" max="3590" width="20.88671875" style="1" customWidth="1"/>
    <col min="3591" max="3591" width="23.88671875" style="1" customWidth="1"/>
    <col min="3592" max="3592" width="22.33203125" style="1" customWidth="1"/>
    <col min="3593" max="3840" width="11" style="1"/>
    <col min="3841" max="3841" width="0.88671875" style="1" customWidth="1"/>
    <col min="3842" max="3842" width="58.44140625" style="1" customWidth="1"/>
    <col min="3843" max="3843" width="21.6640625" style="1" customWidth="1"/>
    <col min="3844" max="3844" width="19.44140625" style="1" customWidth="1"/>
    <col min="3845" max="3845" width="21.44140625" style="1" customWidth="1"/>
    <col min="3846" max="3846" width="20.88671875" style="1" customWidth="1"/>
    <col min="3847" max="3847" width="23.88671875" style="1" customWidth="1"/>
    <col min="3848" max="3848" width="22.33203125" style="1" customWidth="1"/>
    <col min="3849" max="4096" width="11" style="1"/>
    <col min="4097" max="4097" width="0.88671875" style="1" customWidth="1"/>
    <col min="4098" max="4098" width="58.44140625" style="1" customWidth="1"/>
    <col min="4099" max="4099" width="21.6640625" style="1" customWidth="1"/>
    <col min="4100" max="4100" width="19.44140625" style="1" customWidth="1"/>
    <col min="4101" max="4101" width="21.44140625" style="1" customWidth="1"/>
    <col min="4102" max="4102" width="20.88671875" style="1" customWidth="1"/>
    <col min="4103" max="4103" width="23.88671875" style="1" customWidth="1"/>
    <col min="4104" max="4104" width="22.33203125" style="1" customWidth="1"/>
    <col min="4105" max="4352" width="11" style="1"/>
    <col min="4353" max="4353" width="0.88671875" style="1" customWidth="1"/>
    <col min="4354" max="4354" width="58.44140625" style="1" customWidth="1"/>
    <col min="4355" max="4355" width="21.6640625" style="1" customWidth="1"/>
    <col min="4356" max="4356" width="19.44140625" style="1" customWidth="1"/>
    <col min="4357" max="4357" width="21.44140625" style="1" customWidth="1"/>
    <col min="4358" max="4358" width="20.88671875" style="1" customWidth="1"/>
    <col min="4359" max="4359" width="23.88671875" style="1" customWidth="1"/>
    <col min="4360" max="4360" width="22.33203125" style="1" customWidth="1"/>
    <col min="4361" max="4608" width="11" style="1"/>
    <col min="4609" max="4609" width="0.88671875" style="1" customWidth="1"/>
    <col min="4610" max="4610" width="58.44140625" style="1" customWidth="1"/>
    <col min="4611" max="4611" width="21.6640625" style="1" customWidth="1"/>
    <col min="4612" max="4612" width="19.44140625" style="1" customWidth="1"/>
    <col min="4613" max="4613" width="21.44140625" style="1" customWidth="1"/>
    <col min="4614" max="4614" width="20.88671875" style="1" customWidth="1"/>
    <col min="4615" max="4615" width="23.88671875" style="1" customWidth="1"/>
    <col min="4616" max="4616" width="22.33203125" style="1" customWidth="1"/>
    <col min="4617" max="4864" width="11" style="1"/>
    <col min="4865" max="4865" width="0.88671875" style="1" customWidth="1"/>
    <col min="4866" max="4866" width="58.44140625" style="1" customWidth="1"/>
    <col min="4867" max="4867" width="21.6640625" style="1" customWidth="1"/>
    <col min="4868" max="4868" width="19.44140625" style="1" customWidth="1"/>
    <col min="4869" max="4869" width="21.44140625" style="1" customWidth="1"/>
    <col min="4870" max="4870" width="20.88671875" style="1" customWidth="1"/>
    <col min="4871" max="4871" width="23.88671875" style="1" customWidth="1"/>
    <col min="4872" max="4872" width="22.33203125" style="1" customWidth="1"/>
    <col min="4873" max="5120" width="11" style="1"/>
    <col min="5121" max="5121" width="0.88671875" style="1" customWidth="1"/>
    <col min="5122" max="5122" width="58.44140625" style="1" customWidth="1"/>
    <col min="5123" max="5123" width="21.6640625" style="1" customWidth="1"/>
    <col min="5124" max="5124" width="19.44140625" style="1" customWidth="1"/>
    <col min="5125" max="5125" width="21.44140625" style="1" customWidth="1"/>
    <col min="5126" max="5126" width="20.88671875" style="1" customWidth="1"/>
    <col min="5127" max="5127" width="23.88671875" style="1" customWidth="1"/>
    <col min="5128" max="5128" width="22.33203125" style="1" customWidth="1"/>
    <col min="5129" max="5376" width="11" style="1"/>
    <col min="5377" max="5377" width="0.88671875" style="1" customWidth="1"/>
    <col min="5378" max="5378" width="58.44140625" style="1" customWidth="1"/>
    <col min="5379" max="5379" width="21.6640625" style="1" customWidth="1"/>
    <col min="5380" max="5380" width="19.44140625" style="1" customWidth="1"/>
    <col min="5381" max="5381" width="21.44140625" style="1" customWidth="1"/>
    <col min="5382" max="5382" width="20.88671875" style="1" customWidth="1"/>
    <col min="5383" max="5383" width="23.88671875" style="1" customWidth="1"/>
    <col min="5384" max="5384" width="22.33203125" style="1" customWidth="1"/>
    <col min="5385" max="5632" width="11" style="1"/>
    <col min="5633" max="5633" width="0.88671875" style="1" customWidth="1"/>
    <col min="5634" max="5634" width="58.44140625" style="1" customWidth="1"/>
    <col min="5635" max="5635" width="21.6640625" style="1" customWidth="1"/>
    <col min="5636" max="5636" width="19.44140625" style="1" customWidth="1"/>
    <col min="5637" max="5637" width="21.44140625" style="1" customWidth="1"/>
    <col min="5638" max="5638" width="20.88671875" style="1" customWidth="1"/>
    <col min="5639" max="5639" width="23.88671875" style="1" customWidth="1"/>
    <col min="5640" max="5640" width="22.33203125" style="1" customWidth="1"/>
    <col min="5641" max="5888" width="11" style="1"/>
    <col min="5889" max="5889" width="0.88671875" style="1" customWidth="1"/>
    <col min="5890" max="5890" width="58.44140625" style="1" customWidth="1"/>
    <col min="5891" max="5891" width="21.6640625" style="1" customWidth="1"/>
    <col min="5892" max="5892" width="19.44140625" style="1" customWidth="1"/>
    <col min="5893" max="5893" width="21.44140625" style="1" customWidth="1"/>
    <col min="5894" max="5894" width="20.88671875" style="1" customWidth="1"/>
    <col min="5895" max="5895" width="23.88671875" style="1" customWidth="1"/>
    <col min="5896" max="5896" width="22.33203125" style="1" customWidth="1"/>
    <col min="5897" max="6144" width="11" style="1"/>
    <col min="6145" max="6145" width="0.88671875" style="1" customWidth="1"/>
    <col min="6146" max="6146" width="58.44140625" style="1" customWidth="1"/>
    <col min="6147" max="6147" width="21.6640625" style="1" customWidth="1"/>
    <col min="6148" max="6148" width="19.44140625" style="1" customWidth="1"/>
    <col min="6149" max="6149" width="21.44140625" style="1" customWidth="1"/>
    <col min="6150" max="6150" width="20.88671875" style="1" customWidth="1"/>
    <col min="6151" max="6151" width="23.88671875" style="1" customWidth="1"/>
    <col min="6152" max="6152" width="22.33203125" style="1" customWidth="1"/>
    <col min="6153" max="6400" width="11" style="1"/>
    <col min="6401" max="6401" width="0.88671875" style="1" customWidth="1"/>
    <col min="6402" max="6402" width="58.44140625" style="1" customWidth="1"/>
    <col min="6403" max="6403" width="21.6640625" style="1" customWidth="1"/>
    <col min="6404" max="6404" width="19.44140625" style="1" customWidth="1"/>
    <col min="6405" max="6405" width="21.44140625" style="1" customWidth="1"/>
    <col min="6406" max="6406" width="20.88671875" style="1" customWidth="1"/>
    <col min="6407" max="6407" width="23.88671875" style="1" customWidth="1"/>
    <col min="6408" max="6408" width="22.33203125" style="1" customWidth="1"/>
    <col min="6409" max="6656" width="11" style="1"/>
    <col min="6657" max="6657" width="0.88671875" style="1" customWidth="1"/>
    <col min="6658" max="6658" width="58.44140625" style="1" customWidth="1"/>
    <col min="6659" max="6659" width="21.6640625" style="1" customWidth="1"/>
    <col min="6660" max="6660" width="19.44140625" style="1" customWidth="1"/>
    <col min="6661" max="6661" width="21.44140625" style="1" customWidth="1"/>
    <col min="6662" max="6662" width="20.88671875" style="1" customWidth="1"/>
    <col min="6663" max="6663" width="23.88671875" style="1" customWidth="1"/>
    <col min="6664" max="6664" width="22.33203125" style="1" customWidth="1"/>
    <col min="6665" max="6912" width="11" style="1"/>
    <col min="6913" max="6913" width="0.88671875" style="1" customWidth="1"/>
    <col min="6914" max="6914" width="58.44140625" style="1" customWidth="1"/>
    <col min="6915" max="6915" width="21.6640625" style="1" customWidth="1"/>
    <col min="6916" max="6916" width="19.44140625" style="1" customWidth="1"/>
    <col min="6917" max="6917" width="21.44140625" style="1" customWidth="1"/>
    <col min="6918" max="6918" width="20.88671875" style="1" customWidth="1"/>
    <col min="6919" max="6919" width="23.88671875" style="1" customWidth="1"/>
    <col min="6920" max="6920" width="22.33203125" style="1" customWidth="1"/>
    <col min="6921" max="7168" width="11" style="1"/>
    <col min="7169" max="7169" width="0.88671875" style="1" customWidth="1"/>
    <col min="7170" max="7170" width="58.44140625" style="1" customWidth="1"/>
    <col min="7171" max="7171" width="21.6640625" style="1" customWidth="1"/>
    <col min="7172" max="7172" width="19.44140625" style="1" customWidth="1"/>
    <col min="7173" max="7173" width="21.44140625" style="1" customWidth="1"/>
    <col min="7174" max="7174" width="20.88671875" style="1" customWidth="1"/>
    <col min="7175" max="7175" width="23.88671875" style="1" customWidth="1"/>
    <col min="7176" max="7176" width="22.33203125" style="1" customWidth="1"/>
    <col min="7177" max="7424" width="11" style="1"/>
    <col min="7425" max="7425" width="0.88671875" style="1" customWidth="1"/>
    <col min="7426" max="7426" width="58.44140625" style="1" customWidth="1"/>
    <col min="7427" max="7427" width="21.6640625" style="1" customWidth="1"/>
    <col min="7428" max="7428" width="19.44140625" style="1" customWidth="1"/>
    <col min="7429" max="7429" width="21.44140625" style="1" customWidth="1"/>
    <col min="7430" max="7430" width="20.88671875" style="1" customWidth="1"/>
    <col min="7431" max="7431" width="23.88671875" style="1" customWidth="1"/>
    <col min="7432" max="7432" width="22.33203125" style="1" customWidth="1"/>
    <col min="7433" max="7680" width="11" style="1"/>
    <col min="7681" max="7681" width="0.88671875" style="1" customWidth="1"/>
    <col min="7682" max="7682" width="58.44140625" style="1" customWidth="1"/>
    <col min="7683" max="7683" width="21.6640625" style="1" customWidth="1"/>
    <col min="7684" max="7684" width="19.44140625" style="1" customWidth="1"/>
    <col min="7685" max="7685" width="21.44140625" style="1" customWidth="1"/>
    <col min="7686" max="7686" width="20.88671875" style="1" customWidth="1"/>
    <col min="7687" max="7687" width="23.88671875" style="1" customWidth="1"/>
    <col min="7688" max="7688" width="22.33203125" style="1" customWidth="1"/>
    <col min="7689" max="7936" width="11" style="1"/>
    <col min="7937" max="7937" width="0.88671875" style="1" customWidth="1"/>
    <col min="7938" max="7938" width="58.44140625" style="1" customWidth="1"/>
    <col min="7939" max="7939" width="21.6640625" style="1" customWidth="1"/>
    <col min="7940" max="7940" width="19.44140625" style="1" customWidth="1"/>
    <col min="7941" max="7941" width="21.44140625" style="1" customWidth="1"/>
    <col min="7942" max="7942" width="20.88671875" style="1" customWidth="1"/>
    <col min="7943" max="7943" width="23.88671875" style="1" customWidth="1"/>
    <col min="7944" max="7944" width="22.33203125" style="1" customWidth="1"/>
    <col min="7945" max="8192" width="11" style="1"/>
    <col min="8193" max="8193" width="0.88671875" style="1" customWidth="1"/>
    <col min="8194" max="8194" width="58.44140625" style="1" customWidth="1"/>
    <col min="8195" max="8195" width="21.6640625" style="1" customWidth="1"/>
    <col min="8196" max="8196" width="19.44140625" style="1" customWidth="1"/>
    <col min="8197" max="8197" width="21.44140625" style="1" customWidth="1"/>
    <col min="8198" max="8198" width="20.88671875" style="1" customWidth="1"/>
    <col min="8199" max="8199" width="23.88671875" style="1" customWidth="1"/>
    <col min="8200" max="8200" width="22.33203125" style="1" customWidth="1"/>
    <col min="8201" max="8448" width="11" style="1"/>
    <col min="8449" max="8449" width="0.88671875" style="1" customWidth="1"/>
    <col min="8450" max="8450" width="58.44140625" style="1" customWidth="1"/>
    <col min="8451" max="8451" width="21.6640625" style="1" customWidth="1"/>
    <col min="8452" max="8452" width="19.44140625" style="1" customWidth="1"/>
    <col min="8453" max="8453" width="21.44140625" style="1" customWidth="1"/>
    <col min="8454" max="8454" width="20.88671875" style="1" customWidth="1"/>
    <col min="8455" max="8455" width="23.88671875" style="1" customWidth="1"/>
    <col min="8456" max="8456" width="22.33203125" style="1" customWidth="1"/>
    <col min="8457" max="8704" width="11" style="1"/>
    <col min="8705" max="8705" width="0.88671875" style="1" customWidth="1"/>
    <col min="8706" max="8706" width="58.44140625" style="1" customWidth="1"/>
    <col min="8707" max="8707" width="21.6640625" style="1" customWidth="1"/>
    <col min="8708" max="8708" width="19.44140625" style="1" customWidth="1"/>
    <col min="8709" max="8709" width="21.44140625" style="1" customWidth="1"/>
    <col min="8710" max="8710" width="20.88671875" style="1" customWidth="1"/>
    <col min="8711" max="8711" width="23.88671875" style="1" customWidth="1"/>
    <col min="8712" max="8712" width="22.33203125" style="1" customWidth="1"/>
    <col min="8713" max="8960" width="11" style="1"/>
    <col min="8961" max="8961" width="0.88671875" style="1" customWidth="1"/>
    <col min="8962" max="8962" width="58.44140625" style="1" customWidth="1"/>
    <col min="8963" max="8963" width="21.6640625" style="1" customWidth="1"/>
    <col min="8964" max="8964" width="19.44140625" style="1" customWidth="1"/>
    <col min="8965" max="8965" width="21.44140625" style="1" customWidth="1"/>
    <col min="8966" max="8966" width="20.88671875" style="1" customWidth="1"/>
    <col min="8967" max="8967" width="23.88671875" style="1" customWidth="1"/>
    <col min="8968" max="8968" width="22.33203125" style="1" customWidth="1"/>
    <col min="8969" max="9216" width="11" style="1"/>
    <col min="9217" max="9217" width="0.88671875" style="1" customWidth="1"/>
    <col min="9218" max="9218" width="58.44140625" style="1" customWidth="1"/>
    <col min="9219" max="9219" width="21.6640625" style="1" customWidth="1"/>
    <col min="9220" max="9220" width="19.44140625" style="1" customWidth="1"/>
    <col min="9221" max="9221" width="21.44140625" style="1" customWidth="1"/>
    <col min="9222" max="9222" width="20.88671875" style="1" customWidth="1"/>
    <col min="9223" max="9223" width="23.88671875" style="1" customWidth="1"/>
    <col min="9224" max="9224" width="22.33203125" style="1" customWidth="1"/>
    <col min="9225" max="9472" width="11" style="1"/>
    <col min="9473" max="9473" width="0.88671875" style="1" customWidth="1"/>
    <col min="9474" max="9474" width="58.44140625" style="1" customWidth="1"/>
    <col min="9475" max="9475" width="21.6640625" style="1" customWidth="1"/>
    <col min="9476" max="9476" width="19.44140625" style="1" customWidth="1"/>
    <col min="9477" max="9477" width="21.44140625" style="1" customWidth="1"/>
    <col min="9478" max="9478" width="20.88671875" style="1" customWidth="1"/>
    <col min="9479" max="9479" width="23.88671875" style="1" customWidth="1"/>
    <col min="9480" max="9480" width="22.33203125" style="1" customWidth="1"/>
    <col min="9481" max="9728" width="11" style="1"/>
    <col min="9729" max="9729" width="0.88671875" style="1" customWidth="1"/>
    <col min="9730" max="9730" width="58.44140625" style="1" customWidth="1"/>
    <col min="9731" max="9731" width="21.6640625" style="1" customWidth="1"/>
    <col min="9732" max="9732" width="19.44140625" style="1" customWidth="1"/>
    <col min="9733" max="9733" width="21.44140625" style="1" customWidth="1"/>
    <col min="9734" max="9734" width="20.88671875" style="1" customWidth="1"/>
    <col min="9735" max="9735" width="23.88671875" style="1" customWidth="1"/>
    <col min="9736" max="9736" width="22.33203125" style="1" customWidth="1"/>
    <col min="9737" max="9984" width="11" style="1"/>
    <col min="9985" max="9985" width="0.88671875" style="1" customWidth="1"/>
    <col min="9986" max="9986" width="58.44140625" style="1" customWidth="1"/>
    <col min="9987" max="9987" width="21.6640625" style="1" customWidth="1"/>
    <col min="9988" max="9988" width="19.44140625" style="1" customWidth="1"/>
    <col min="9989" max="9989" width="21.44140625" style="1" customWidth="1"/>
    <col min="9990" max="9990" width="20.88671875" style="1" customWidth="1"/>
    <col min="9991" max="9991" width="23.88671875" style="1" customWidth="1"/>
    <col min="9992" max="9992" width="22.33203125" style="1" customWidth="1"/>
    <col min="9993" max="10240" width="11" style="1"/>
    <col min="10241" max="10241" width="0.88671875" style="1" customWidth="1"/>
    <col min="10242" max="10242" width="58.44140625" style="1" customWidth="1"/>
    <col min="10243" max="10243" width="21.6640625" style="1" customWidth="1"/>
    <col min="10244" max="10244" width="19.44140625" style="1" customWidth="1"/>
    <col min="10245" max="10245" width="21.44140625" style="1" customWidth="1"/>
    <col min="10246" max="10246" width="20.88671875" style="1" customWidth="1"/>
    <col min="10247" max="10247" width="23.88671875" style="1" customWidth="1"/>
    <col min="10248" max="10248" width="22.33203125" style="1" customWidth="1"/>
    <col min="10249" max="10496" width="11" style="1"/>
    <col min="10497" max="10497" width="0.88671875" style="1" customWidth="1"/>
    <col min="10498" max="10498" width="58.44140625" style="1" customWidth="1"/>
    <col min="10499" max="10499" width="21.6640625" style="1" customWidth="1"/>
    <col min="10500" max="10500" width="19.44140625" style="1" customWidth="1"/>
    <col min="10501" max="10501" width="21.44140625" style="1" customWidth="1"/>
    <col min="10502" max="10502" width="20.88671875" style="1" customWidth="1"/>
    <col min="10503" max="10503" width="23.88671875" style="1" customWidth="1"/>
    <col min="10504" max="10504" width="22.33203125" style="1" customWidth="1"/>
    <col min="10505" max="10752" width="11" style="1"/>
    <col min="10753" max="10753" width="0.88671875" style="1" customWidth="1"/>
    <col min="10754" max="10754" width="58.44140625" style="1" customWidth="1"/>
    <col min="10755" max="10755" width="21.6640625" style="1" customWidth="1"/>
    <col min="10756" max="10756" width="19.44140625" style="1" customWidth="1"/>
    <col min="10757" max="10757" width="21.44140625" style="1" customWidth="1"/>
    <col min="10758" max="10758" width="20.88671875" style="1" customWidth="1"/>
    <col min="10759" max="10759" width="23.88671875" style="1" customWidth="1"/>
    <col min="10760" max="10760" width="22.33203125" style="1" customWidth="1"/>
    <col min="10761" max="11008" width="11" style="1"/>
    <col min="11009" max="11009" width="0.88671875" style="1" customWidth="1"/>
    <col min="11010" max="11010" width="58.44140625" style="1" customWidth="1"/>
    <col min="11011" max="11011" width="21.6640625" style="1" customWidth="1"/>
    <col min="11012" max="11012" width="19.44140625" style="1" customWidth="1"/>
    <col min="11013" max="11013" width="21.44140625" style="1" customWidth="1"/>
    <col min="11014" max="11014" width="20.88671875" style="1" customWidth="1"/>
    <col min="11015" max="11015" width="23.88671875" style="1" customWidth="1"/>
    <col min="11016" max="11016" width="22.33203125" style="1" customWidth="1"/>
    <col min="11017" max="11264" width="11" style="1"/>
    <col min="11265" max="11265" width="0.88671875" style="1" customWidth="1"/>
    <col min="11266" max="11266" width="58.44140625" style="1" customWidth="1"/>
    <col min="11267" max="11267" width="21.6640625" style="1" customWidth="1"/>
    <col min="11268" max="11268" width="19.44140625" style="1" customWidth="1"/>
    <col min="11269" max="11269" width="21.44140625" style="1" customWidth="1"/>
    <col min="11270" max="11270" width="20.88671875" style="1" customWidth="1"/>
    <col min="11271" max="11271" width="23.88671875" style="1" customWidth="1"/>
    <col min="11272" max="11272" width="22.33203125" style="1" customWidth="1"/>
    <col min="11273" max="11520" width="11" style="1"/>
    <col min="11521" max="11521" width="0.88671875" style="1" customWidth="1"/>
    <col min="11522" max="11522" width="58.44140625" style="1" customWidth="1"/>
    <col min="11523" max="11523" width="21.6640625" style="1" customWidth="1"/>
    <col min="11524" max="11524" width="19.44140625" style="1" customWidth="1"/>
    <col min="11525" max="11525" width="21.44140625" style="1" customWidth="1"/>
    <col min="11526" max="11526" width="20.88671875" style="1" customWidth="1"/>
    <col min="11527" max="11527" width="23.88671875" style="1" customWidth="1"/>
    <col min="11528" max="11528" width="22.33203125" style="1" customWidth="1"/>
    <col min="11529" max="11776" width="11" style="1"/>
    <col min="11777" max="11777" width="0.88671875" style="1" customWidth="1"/>
    <col min="11778" max="11778" width="58.44140625" style="1" customWidth="1"/>
    <col min="11779" max="11779" width="21.6640625" style="1" customWidth="1"/>
    <col min="11780" max="11780" width="19.44140625" style="1" customWidth="1"/>
    <col min="11781" max="11781" width="21.44140625" style="1" customWidth="1"/>
    <col min="11782" max="11782" width="20.88671875" style="1" customWidth="1"/>
    <col min="11783" max="11783" width="23.88671875" style="1" customWidth="1"/>
    <col min="11784" max="11784" width="22.33203125" style="1" customWidth="1"/>
    <col min="11785" max="12032" width="11" style="1"/>
    <col min="12033" max="12033" width="0.88671875" style="1" customWidth="1"/>
    <col min="12034" max="12034" width="58.44140625" style="1" customWidth="1"/>
    <col min="12035" max="12035" width="21.6640625" style="1" customWidth="1"/>
    <col min="12036" max="12036" width="19.44140625" style="1" customWidth="1"/>
    <col min="12037" max="12037" width="21.44140625" style="1" customWidth="1"/>
    <col min="12038" max="12038" width="20.88671875" style="1" customWidth="1"/>
    <col min="12039" max="12039" width="23.88671875" style="1" customWidth="1"/>
    <col min="12040" max="12040" width="22.33203125" style="1" customWidth="1"/>
    <col min="12041" max="12288" width="11" style="1"/>
    <col min="12289" max="12289" width="0.88671875" style="1" customWidth="1"/>
    <col min="12290" max="12290" width="58.44140625" style="1" customWidth="1"/>
    <col min="12291" max="12291" width="21.6640625" style="1" customWidth="1"/>
    <col min="12292" max="12292" width="19.44140625" style="1" customWidth="1"/>
    <col min="12293" max="12293" width="21.44140625" style="1" customWidth="1"/>
    <col min="12294" max="12294" width="20.88671875" style="1" customWidth="1"/>
    <col min="12295" max="12295" width="23.88671875" style="1" customWidth="1"/>
    <col min="12296" max="12296" width="22.33203125" style="1" customWidth="1"/>
    <col min="12297" max="12544" width="11" style="1"/>
    <col min="12545" max="12545" width="0.88671875" style="1" customWidth="1"/>
    <col min="12546" max="12546" width="58.44140625" style="1" customWidth="1"/>
    <col min="12547" max="12547" width="21.6640625" style="1" customWidth="1"/>
    <col min="12548" max="12548" width="19.44140625" style="1" customWidth="1"/>
    <col min="12549" max="12549" width="21.44140625" style="1" customWidth="1"/>
    <col min="12550" max="12550" width="20.88671875" style="1" customWidth="1"/>
    <col min="12551" max="12551" width="23.88671875" style="1" customWidth="1"/>
    <col min="12552" max="12552" width="22.33203125" style="1" customWidth="1"/>
    <col min="12553" max="12800" width="11" style="1"/>
    <col min="12801" max="12801" width="0.88671875" style="1" customWidth="1"/>
    <col min="12802" max="12802" width="58.44140625" style="1" customWidth="1"/>
    <col min="12803" max="12803" width="21.6640625" style="1" customWidth="1"/>
    <col min="12804" max="12804" width="19.44140625" style="1" customWidth="1"/>
    <col min="12805" max="12805" width="21.44140625" style="1" customWidth="1"/>
    <col min="12806" max="12806" width="20.88671875" style="1" customWidth="1"/>
    <col min="12807" max="12807" width="23.88671875" style="1" customWidth="1"/>
    <col min="12808" max="12808" width="22.33203125" style="1" customWidth="1"/>
    <col min="12809" max="13056" width="11" style="1"/>
    <col min="13057" max="13057" width="0.88671875" style="1" customWidth="1"/>
    <col min="13058" max="13058" width="58.44140625" style="1" customWidth="1"/>
    <col min="13059" max="13059" width="21.6640625" style="1" customWidth="1"/>
    <col min="13060" max="13060" width="19.44140625" style="1" customWidth="1"/>
    <col min="13061" max="13061" width="21.44140625" style="1" customWidth="1"/>
    <col min="13062" max="13062" width="20.88671875" style="1" customWidth="1"/>
    <col min="13063" max="13063" width="23.88671875" style="1" customWidth="1"/>
    <col min="13064" max="13064" width="22.33203125" style="1" customWidth="1"/>
    <col min="13065" max="13312" width="11" style="1"/>
    <col min="13313" max="13313" width="0.88671875" style="1" customWidth="1"/>
    <col min="13314" max="13314" width="58.44140625" style="1" customWidth="1"/>
    <col min="13315" max="13315" width="21.6640625" style="1" customWidth="1"/>
    <col min="13316" max="13316" width="19.44140625" style="1" customWidth="1"/>
    <col min="13317" max="13317" width="21.44140625" style="1" customWidth="1"/>
    <col min="13318" max="13318" width="20.88671875" style="1" customWidth="1"/>
    <col min="13319" max="13319" width="23.88671875" style="1" customWidth="1"/>
    <col min="13320" max="13320" width="22.33203125" style="1" customWidth="1"/>
    <col min="13321" max="13568" width="11" style="1"/>
    <col min="13569" max="13569" width="0.88671875" style="1" customWidth="1"/>
    <col min="13570" max="13570" width="58.44140625" style="1" customWidth="1"/>
    <col min="13571" max="13571" width="21.6640625" style="1" customWidth="1"/>
    <col min="13572" max="13572" width="19.44140625" style="1" customWidth="1"/>
    <col min="13573" max="13573" width="21.44140625" style="1" customWidth="1"/>
    <col min="13574" max="13574" width="20.88671875" style="1" customWidth="1"/>
    <col min="13575" max="13575" width="23.88671875" style="1" customWidth="1"/>
    <col min="13576" max="13576" width="22.33203125" style="1" customWidth="1"/>
    <col min="13577" max="13824" width="11" style="1"/>
    <col min="13825" max="13825" width="0.88671875" style="1" customWidth="1"/>
    <col min="13826" max="13826" width="58.44140625" style="1" customWidth="1"/>
    <col min="13827" max="13827" width="21.6640625" style="1" customWidth="1"/>
    <col min="13828" max="13828" width="19.44140625" style="1" customWidth="1"/>
    <col min="13829" max="13829" width="21.44140625" style="1" customWidth="1"/>
    <col min="13830" max="13830" width="20.88671875" style="1" customWidth="1"/>
    <col min="13831" max="13831" width="23.88671875" style="1" customWidth="1"/>
    <col min="13832" max="13832" width="22.33203125" style="1" customWidth="1"/>
    <col min="13833" max="14080" width="11" style="1"/>
    <col min="14081" max="14081" width="0.88671875" style="1" customWidth="1"/>
    <col min="14082" max="14082" width="58.44140625" style="1" customWidth="1"/>
    <col min="14083" max="14083" width="21.6640625" style="1" customWidth="1"/>
    <col min="14084" max="14084" width="19.44140625" style="1" customWidth="1"/>
    <col min="14085" max="14085" width="21.44140625" style="1" customWidth="1"/>
    <col min="14086" max="14086" width="20.88671875" style="1" customWidth="1"/>
    <col min="14087" max="14087" width="23.88671875" style="1" customWidth="1"/>
    <col min="14088" max="14088" width="22.33203125" style="1" customWidth="1"/>
    <col min="14089" max="14336" width="11" style="1"/>
    <col min="14337" max="14337" width="0.88671875" style="1" customWidth="1"/>
    <col min="14338" max="14338" width="58.44140625" style="1" customWidth="1"/>
    <col min="14339" max="14339" width="21.6640625" style="1" customWidth="1"/>
    <col min="14340" max="14340" width="19.44140625" style="1" customWidth="1"/>
    <col min="14341" max="14341" width="21.44140625" style="1" customWidth="1"/>
    <col min="14342" max="14342" width="20.88671875" style="1" customWidth="1"/>
    <col min="14343" max="14343" width="23.88671875" style="1" customWidth="1"/>
    <col min="14344" max="14344" width="22.33203125" style="1" customWidth="1"/>
    <col min="14345" max="14592" width="11" style="1"/>
    <col min="14593" max="14593" width="0.88671875" style="1" customWidth="1"/>
    <col min="14594" max="14594" width="58.44140625" style="1" customWidth="1"/>
    <col min="14595" max="14595" width="21.6640625" style="1" customWidth="1"/>
    <col min="14596" max="14596" width="19.44140625" style="1" customWidth="1"/>
    <col min="14597" max="14597" width="21.44140625" style="1" customWidth="1"/>
    <col min="14598" max="14598" width="20.88671875" style="1" customWidth="1"/>
    <col min="14599" max="14599" width="23.88671875" style="1" customWidth="1"/>
    <col min="14600" max="14600" width="22.33203125" style="1" customWidth="1"/>
    <col min="14601" max="14848" width="11" style="1"/>
    <col min="14849" max="14849" width="0.88671875" style="1" customWidth="1"/>
    <col min="14850" max="14850" width="58.44140625" style="1" customWidth="1"/>
    <col min="14851" max="14851" width="21.6640625" style="1" customWidth="1"/>
    <col min="14852" max="14852" width="19.44140625" style="1" customWidth="1"/>
    <col min="14853" max="14853" width="21.44140625" style="1" customWidth="1"/>
    <col min="14854" max="14854" width="20.88671875" style="1" customWidth="1"/>
    <col min="14855" max="14855" width="23.88671875" style="1" customWidth="1"/>
    <col min="14856" max="14856" width="22.33203125" style="1" customWidth="1"/>
    <col min="14857" max="15104" width="11" style="1"/>
    <col min="15105" max="15105" width="0.88671875" style="1" customWidth="1"/>
    <col min="15106" max="15106" width="58.44140625" style="1" customWidth="1"/>
    <col min="15107" max="15107" width="21.6640625" style="1" customWidth="1"/>
    <col min="15108" max="15108" width="19.44140625" style="1" customWidth="1"/>
    <col min="15109" max="15109" width="21.44140625" style="1" customWidth="1"/>
    <col min="15110" max="15110" width="20.88671875" style="1" customWidth="1"/>
    <col min="15111" max="15111" width="23.88671875" style="1" customWidth="1"/>
    <col min="15112" max="15112" width="22.33203125" style="1" customWidth="1"/>
    <col min="15113" max="15360" width="11" style="1"/>
    <col min="15361" max="15361" width="0.88671875" style="1" customWidth="1"/>
    <col min="15362" max="15362" width="58.44140625" style="1" customWidth="1"/>
    <col min="15363" max="15363" width="21.6640625" style="1" customWidth="1"/>
    <col min="15364" max="15364" width="19.44140625" style="1" customWidth="1"/>
    <col min="15365" max="15365" width="21.44140625" style="1" customWidth="1"/>
    <col min="15366" max="15366" width="20.88671875" style="1" customWidth="1"/>
    <col min="15367" max="15367" width="23.88671875" style="1" customWidth="1"/>
    <col min="15368" max="15368" width="22.33203125" style="1" customWidth="1"/>
    <col min="15369" max="15616" width="11" style="1"/>
    <col min="15617" max="15617" width="0.88671875" style="1" customWidth="1"/>
    <col min="15618" max="15618" width="58.44140625" style="1" customWidth="1"/>
    <col min="15619" max="15619" width="21.6640625" style="1" customWidth="1"/>
    <col min="15620" max="15620" width="19.44140625" style="1" customWidth="1"/>
    <col min="15621" max="15621" width="21.44140625" style="1" customWidth="1"/>
    <col min="15622" max="15622" width="20.88671875" style="1" customWidth="1"/>
    <col min="15623" max="15623" width="23.88671875" style="1" customWidth="1"/>
    <col min="15624" max="15624" width="22.33203125" style="1" customWidth="1"/>
    <col min="15625" max="15872" width="11" style="1"/>
    <col min="15873" max="15873" width="0.88671875" style="1" customWidth="1"/>
    <col min="15874" max="15874" width="58.44140625" style="1" customWidth="1"/>
    <col min="15875" max="15875" width="21.6640625" style="1" customWidth="1"/>
    <col min="15876" max="15876" width="19.44140625" style="1" customWidth="1"/>
    <col min="15877" max="15877" width="21.44140625" style="1" customWidth="1"/>
    <col min="15878" max="15878" width="20.88671875" style="1" customWidth="1"/>
    <col min="15879" max="15879" width="23.88671875" style="1" customWidth="1"/>
    <col min="15880" max="15880" width="22.33203125" style="1" customWidth="1"/>
    <col min="15881" max="16128" width="11" style="1"/>
    <col min="16129" max="16129" width="0.88671875" style="1" customWidth="1"/>
    <col min="16130" max="16130" width="58.44140625" style="1" customWidth="1"/>
    <col min="16131" max="16131" width="21.6640625" style="1" customWidth="1"/>
    <col min="16132" max="16132" width="19.44140625" style="1" customWidth="1"/>
    <col min="16133" max="16133" width="21.44140625" style="1" customWidth="1"/>
    <col min="16134" max="16134" width="20.88671875" style="1" customWidth="1"/>
    <col min="16135" max="16135" width="23.88671875" style="1" customWidth="1"/>
    <col min="16136" max="16136" width="22.33203125" style="1" customWidth="1"/>
    <col min="16137" max="16384" width="11" style="1"/>
  </cols>
  <sheetData>
    <row r="1" spans="2:8" ht="17.399999999999999" x14ac:dyDescent="0.3">
      <c r="B1" s="173" t="s">
        <v>0</v>
      </c>
      <c r="C1" s="174"/>
      <c r="D1" s="174"/>
      <c r="E1" s="174"/>
      <c r="F1" s="174"/>
      <c r="G1" s="174"/>
      <c r="H1" s="175"/>
    </row>
    <row r="2" spans="2:8" ht="17.399999999999999" x14ac:dyDescent="0.3">
      <c r="B2" s="194" t="s">
        <v>236</v>
      </c>
      <c r="C2" s="195"/>
      <c r="D2" s="195"/>
      <c r="E2" s="195"/>
      <c r="F2" s="195"/>
      <c r="G2" s="195"/>
      <c r="H2" s="196"/>
    </row>
    <row r="3" spans="2:8" ht="17.399999999999999" x14ac:dyDescent="0.3">
      <c r="B3" s="194" t="s">
        <v>477</v>
      </c>
      <c r="C3" s="195"/>
      <c r="D3" s="195"/>
      <c r="E3" s="195"/>
      <c r="F3" s="195"/>
      <c r="G3" s="195"/>
      <c r="H3" s="196"/>
    </row>
    <row r="4" spans="2:8" ht="18" thickBot="1" x14ac:dyDescent="0.35">
      <c r="B4" s="197" t="s">
        <v>2</v>
      </c>
      <c r="C4" s="198"/>
      <c r="D4" s="198"/>
      <c r="E4" s="198"/>
      <c r="F4" s="198"/>
      <c r="G4" s="198"/>
      <c r="H4" s="199"/>
    </row>
    <row r="5" spans="2:8" ht="18" thickBot="1" x14ac:dyDescent="0.35">
      <c r="B5" s="81"/>
      <c r="C5" s="206" t="s">
        <v>237</v>
      </c>
      <c r="D5" s="207"/>
      <c r="E5" s="207"/>
      <c r="F5" s="207"/>
      <c r="G5" s="208"/>
      <c r="H5" s="204" t="s">
        <v>238</v>
      </c>
    </row>
    <row r="6" spans="2:8" ht="17.399999999999999" x14ac:dyDescent="0.3">
      <c r="B6" s="82" t="s">
        <v>213</v>
      </c>
      <c r="C6" s="204" t="s">
        <v>239</v>
      </c>
      <c r="D6" s="202" t="s">
        <v>240</v>
      </c>
      <c r="E6" s="204" t="s">
        <v>241</v>
      </c>
      <c r="F6" s="204" t="s">
        <v>196</v>
      </c>
      <c r="G6" s="204" t="s">
        <v>242</v>
      </c>
      <c r="H6" s="209"/>
    </row>
    <row r="7" spans="2:8" ht="32.25" customHeight="1" thickBot="1" x14ac:dyDescent="0.35">
      <c r="B7" s="83" t="s">
        <v>129</v>
      </c>
      <c r="C7" s="205"/>
      <c r="D7" s="203"/>
      <c r="E7" s="205"/>
      <c r="F7" s="205"/>
      <c r="G7" s="205"/>
      <c r="H7" s="205"/>
    </row>
    <row r="8" spans="2:8" ht="28.5" customHeight="1" x14ac:dyDescent="0.3">
      <c r="B8" s="84" t="s">
        <v>243</v>
      </c>
      <c r="C8" s="85"/>
      <c r="D8" s="86"/>
      <c r="E8" s="85"/>
      <c r="F8" s="86"/>
      <c r="G8" s="86"/>
      <c r="H8" s="85"/>
    </row>
    <row r="9" spans="2:8" ht="27" customHeight="1" x14ac:dyDescent="0.3">
      <c r="B9" s="87" t="s">
        <v>244</v>
      </c>
      <c r="C9" s="159">
        <v>0</v>
      </c>
      <c r="D9" s="159">
        <v>0</v>
      </c>
      <c r="E9" s="159">
        <f>C9+D9</f>
        <v>0</v>
      </c>
      <c r="F9" s="159">
        <v>0</v>
      </c>
      <c r="G9" s="159">
        <v>0</v>
      </c>
      <c r="H9" s="159">
        <f>G9-C9</f>
        <v>0</v>
      </c>
    </row>
    <row r="10" spans="2:8" ht="23.25" customHeight="1" x14ac:dyDescent="0.3">
      <c r="B10" s="87" t="s">
        <v>245</v>
      </c>
      <c r="C10" s="159">
        <v>0</v>
      </c>
      <c r="D10" s="159">
        <v>0</v>
      </c>
      <c r="E10" s="159">
        <f t="shared" ref="E10:E39" si="0">C10+D10</f>
        <v>0</v>
      </c>
      <c r="F10" s="159">
        <v>0</v>
      </c>
      <c r="G10" s="159">
        <v>0</v>
      </c>
      <c r="H10" s="159">
        <f t="shared" ref="H10:H15" si="1">G10-C10</f>
        <v>0</v>
      </c>
    </row>
    <row r="11" spans="2:8" ht="27.75" customHeight="1" x14ac:dyDescent="0.3">
      <c r="B11" s="87" t="s">
        <v>246</v>
      </c>
      <c r="C11" s="159">
        <v>0</v>
      </c>
      <c r="D11" s="159">
        <v>0</v>
      </c>
      <c r="E11" s="159">
        <f t="shared" si="0"/>
        <v>0</v>
      </c>
      <c r="F11" s="159">
        <v>0</v>
      </c>
      <c r="G11" s="159">
        <v>0</v>
      </c>
      <c r="H11" s="159">
        <f t="shared" si="1"/>
        <v>0</v>
      </c>
    </row>
    <row r="12" spans="2:8" ht="25.5" customHeight="1" x14ac:dyDescent="0.3">
      <c r="B12" s="87" t="s">
        <v>247</v>
      </c>
      <c r="C12" s="159">
        <v>0</v>
      </c>
      <c r="D12" s="159">
        <v>0</v>
      </c>
      <c r="E12" s="159">
        <f t="shared" si="0"/>
        <v>0</v>
      </c>
      <c r="F12" s="159">
        <v>0</v>
      </c>
      <c r="G12" s="159">
        <v>0</v>
      </c>
      <c r="H12" s="159">
        <f t="shared" si="1"/>
        <v>0</v>
      </c>
    </row>
    <row r="13" spans="2:8" ht="33.75" customHeight="1" x14ac:dyDescent="0.3">
      <c r="B13" s="87" t="s">
        <v>248</v>
      </c>
      <c r="C13" s="159">
        <v>0</v>
      </c>
      <c r="D13" s="159">
        <v>0</v>
      </c>
      <c r="E13" s="159">
        <f t="shared" si="0"/>
        <v>0</v>
      </c>
      <c r="F13" s="161">
        <v>2161.73</v>
      </c>
      <c r="G13" s="161">
        <v>2161.73</v>
      </c>
      <c r="H13" s="161">
        <f t="shared" si="1"/>
        <v>2161.73</v>
      </c>
    </row>
    <row r="14" spans="2:8" ht="30" customHeight="1" x14ac:dyDescent="0.3">
      <c r="B14" s="87" t="s">
        <v>249</v>
      </c>
      <c r="C14" s="159">
        <v>0</v>
      </c>
      <c r="D14" s="159">
        <v>0</v>
      </c>
      <c r="E14" s="159">
        <f t="shared" si="0"/>
        <v>0</v>
      </c>
      <c r="F14" s="159"/>
      <c r="G14" s="159"/>
      <c r="H14" s="159">
        <f t="shared" si="1"/>
        <v>0</v>
      </c>
    </row>
    <row r="15" spans="2:8" ht="47.25" customHeight="1" x14ac:dyDescent="0.3">
      <c r="B15" s="16" t="s">
        <v>250</v>
      </c>
      <c r="C15" s="159">
        <v>0</v>
      </c>
      <c r="D15" s="159">
        <v>0</v>
      </c>
      <c r="E15" s="159">
        <f t="shared" si="0"/>
        <v>0</v>
      </c>
      <c r="F15" s="159">
        <v>28.77</v>
      </c>
      <c r="G15" s="159">
        <v>28.77</v>
      </c>
      <c r="H15" s="159">
        <f t="shared" si="1"/>
        <v>28.77</v>
      </c>
    </row>
    <row r="16" spans="2:8" ht="67.5" customHeight="1" x14ac:dyDescent="0.3">
      <c r="B16" s="16" t="s">
        <v>251</v>
      </c>
      <c r="C16" s="159">
        <f t="shared" ref="C16:H16" si="2">SUM(C17:C27)</f>
        <v>0</v>
      </c>
      <c r="D16" s="160">
        <f t="shared" si="2"/>
        <v>0</v>
      </c>
      <c r="E16" s="160">
        <f t="shared" si="2"/>
        <v>0</v>
      </c>
      <c r="F16" s="160">
        <f t="shared" si="2"/>
        <v>0</v>
      </c>
      <c r="G16" s="160">
        <f t="shared" si="2"/>
        <v>0</v>
      </c>
      <c r="H16" s="160">
        <f t="shared" si="2"/>
        <v>0</v>
      </c>
    </row>
    <row r="17" spans="2:8" ht="36.75" customHeight="1" x14ac:dyDescent="0.3">
      <c r="B17" s="87" t="s">
        <v>252</v>
      </c>
      <c r="C17" s="159">
        <v>0</v>
      </c>
      <c r="D17" s="159">
        <v>0</v>
      </c>
      <c r="E17" s="159">
        <f t="shared" si="0"/>
        <v>0</v>
      </c>
      <c r="F17" s="159">
        <v>0</v>
      </c>
      <c r="G17" s="159">
        <v>0</v>
      </c>
      <c r="H17" s="159">
        <f>G17-C17</f>
        <v>0</v>
      </c>
    </row>
    <row r="18" spans="2:8" ht="30" customHeight="1" x14ac:dyDescent="0.3">
      <c r="B18" s="87" t="s">
        <v>253</v>
      </c>
      <c r="C18" s="159">
        <v>0</v>
      </c>
      <c r="D18" s="159">
        <v>0</v>
      </c>
      <c r="E18" s="159">
        <f t="shared" si="0"/>
        <v>0</v>
      </c>
      <c r="F18" s="159">
        <v>0</v>
      </c>
      <c r="G18" s="159">
        <v>0</v>
      </c>
      <c r="H18" s="159">
        <f t="shared" ref="H18:H39" si="3">G18-C18</f>
        <v>0</v>
      </c>
    </row>
    <row r="19" spans="2:8" ht="33" customHeight="1" x14ac:dyDescent="0.3">
      <c r="B19" s="87" t="s">
        <v>254</v>
      </c>
      <c r="C19" s="159">
        <v>0</v>
      </c>
      <c r="D19" s="159">
        <v>0</v>
      </c>
      <c r="E19" s="159">
        <f t="shared" si="0"/>
        <v>0</v>
      </c>
      <c r="F19" s="159">
        <v>0</v>
      </c>
      <c r="G19" s="159">
        <v>0</v>
      </c>
      <c r="H19" s="159">
        <f t="shared" si="3"/>
        <v>0</v>
      </c>
    </row>
    <row r="20" spans="2:8" ht="30.75" customHeight="1" x14ac:dyDescent="0.3">
      <c r="B20" s="87" t="s">
        <v>255</v>
      </c>
      <c r="C20" s="159">
        <v>0</v>
      </c>
      <c r="D20" s="159">
        <v>0</v>
      </c>
      <c r="E20" s="159">
        <f t="shared" si="0"/>
        <v>0</v>
      </c>
      <c r="F20" s="159">
        <v>0</v>
      </c>
      <c r="G20" s="159">
        <v>0</v>
      </c>
      <c r="H20" s="159">
        <f t="shared" si="3"/>
        <v>0</v>
      </c>
    </row>
    <row r="21" spans="2:8" ht="41.25" customHeight="1" x14ac:dyDescent="0.3">
      <c r="B21" s="87" t="s">
        <v>256</v>
      </c>
      <c r="C21" s="159">
        <v>0</v>
      </c>
      <c r="D21" s="159">
        <v>0</v>
      </c>
      <c r="E21" s="159">
        <f t="shared" si="0"/>
        <v>0</v>
      </c>
      <c r="F21" s="159">
        <v>0</v>
      </c>
      <c r="G21" s="159">
        <v>0</v>
      </c>
      <c r="H21" s="159">
        <f t="shared" si="3"/>
        <v>0</v>
      </c>
    </row>
    <row r="22" spans="2:8" ht="54" customHeight="1" x14ac:dyDescent="0.3">
      <c r="B22" s="16" t="s">
        <v>257</v>
      </c>
      <c r="C22" s="159">
        <v>0</v>
      </c>
      <c r="D22" s="159">
        <v>0</v>
      </c>
      <c r="E22" s="159">
        <f t="shared" si="0"/>
        <v>0</v>
      </c>
      <c r="F22" s="159">
        <v>0</v>
      </c>
      <c r="G22" s="159">
        <v>0</v>
      </c>
      <c r="H22" s="159">
        <f t="shared" si="3"/>
        <v>0</v>
      </c>
    </row>
    <row r="23" spans="2:8" ht="49.5" customHeight="1" x14ac:dyDescent="0.3">
      <c r="B23" s="16" t="s">
        <v>258</v>
      </c>
      <c r="C23" s="159">
        <v>0</v>
      </c>
      <c r="D23" s="159">
        <v>0</v>
      </c>
      <c r="E23" s="159">
        <f t="shared" si="0"/>
        <v>0</v>
      </c>
      <c r="F23" s="159">
        <v>0</v>
      </c>
      <c r="G23" s="159">
        <v>0</v>
      </c>
      <c r="H23" s="159">
        <f t="shared" si="3"/>
        <v>0</v>
      </c>
    </row>
    <row r="24" spans="2:8" ht="30.75" customHeight="1" x14ac:dyDescent="0.3">
      <c r="B24" s="87" t="s">
        <v>259</v>
      </c>
      <c r="C24" s="159">
        <v>0</v>
      </c>
      <c r="D24" s="159">
        <v>0</v>
      </c>
      <c r="E24" s="159">
        <f t="shared" si="0"/>
        <v>0</v>
      </c>
      <c r="F24" s="159">
        <v>0</v>
      </c>
      <c r="G24" s="159">
        <v>0</v>
      </c>
      <c r="H24" s="159">
        <f t="shared" si="3"/>
        <v>0</v>
      </c>
    </row>
    <row r="25" spans="2:8" ht="31.5" customHeight="1" x14ac:dyDescent="0.3">
      <c r="B25" s="87" t="s">
        <v>260</v>
      </c>
      <c r="C25" s="159">
        <v>0</v>
      </c>
      <c r="D25" s="159">
        <v>0</v>
      </c>
      <c r="E25" s="159">
        <f t="shared" si="0"/>
        <v>0</v>
      </c>
      <c r="F25" s="159">
        <v>0</v>
      </c>
      <c r="G25" s="159">
        <v>0</v>
      </c>
      <c r="H25" s="159">
        <f t="shared" si="3"/>
        <v>0</v>
      </c>
    </row>
    <row r="26" spans="2:8" ht="30" customHeight="1" x14ac:dyDescent="0.3">
      <c r="B26" s="87" t="s">
        <v>261</v>
      </c>
      <c r="C26" s="159">
        <v>0</v>
      </c>
      <c r="D26" s="159">
        <v>0</v>
      </c>
      <c r="E26" s="159">
        <f t="shared" si="0"/>
        <v>0</v>
      </c>
      <c r="F26" s="159">
        <v>0</v>
      </c>
      <c r="G26" s="159">
        <v>0</v>
      </c>
      <c r="H26" s="159">
        <f t="shared" si="3"/>
        <v>0</v>
      </c>
    </row>
    <row r="27" spans="2:8" ht="54.75" customHeight="1" x14ac:dyDescent="0.3">
      <c r="B27" s="16" t="s">
        <v>262</v>
      </c>
      <c r="C27" s="159">
        <v>0</v>
      </c>
      <c r="D27" s="159">
        <v>0</v>
      </c>
      <c r="E27" s="159">
        <f t="shared" si="0"/>
        <v>0</v>
      </c>
      <c r="F27" s="159">
        <v>0</v>
      </c>
      <c r="G27" s="159">
        <v>0</v>
      </c>
      <c r="H27" s="159">
        <f t="shared" si="3"/>
        <v>0</v>
      </c>
    </row>
    <row r="28" spans="2:8" ht="56.25" customHeight="1" x14ac:dyDescent="0.3">
      <c r="B28" s="16" t="s">
        <v>263</v>
      </c>
      <c r="C28" s="159">
        <f t="shared" ref="C28:H28" si="4">SUM(C29:C33)</f>
        <v>0</v>
      </c>
      <c r="D28" s="159">
        <f t="shared" si="4"/>
        <v>0</v>
      </c>
      <c r="E28" s="159">
        <f t="shared" si="4"/>
        <v>0</v>
      </c>
      <c r="F28" s="159">
        <f t="shared" si="4"/>
        <v>0</v>
      </c>
      <c r="G28" s="159">
        <f t="shared" si="4"/>
        <v>0</v>
      </c>
      <c r="H28" s="159">
        <f t="shared" si="4"/>
        <v>0</v>
      </c>
    </row>
    <row r="29" spans="2:8" ht="34.5" customHeight="1" x14ac:dyDescent="0.3">
      <c r="B29" s="87" t="s">
        <v>264</v>
      </c>
      <c r="C29" s="159">
        <v>0</v>
      </c>
      <c r="D29" s="159">
        <v>0</v>
      </c>
      <c r="E29" s="159">
        <f t="shared" si="0"/>
        <v>0</v>
      </c>
      <c r="F29" s="159">
        <v>0</v>
      </c>
      <c r="G29" s="159">
        <v>0</v>
      </c>
      <c r="H29" s="159">
        <f t="shared" si="3"/>
        <v>0</v>
      </c>
    </row>
    <row r="30" spans="2:8" ht="27" customHeight="1" x14ac:dyDescent="0.3">
      <c r="B30" s="87" t="s">
        <v>265</v>
      </c>
      <c r="C30" s="159">
        <v>0</v>
      </c>
      <c r="D30" s="159">
        <v>0</v>
      </c>
      <c r="E30" s="159">
        <f t="shared" si="0"/>
        <v>0</v>
      </c>
      <c r="F30" s="159">
        <v>0</v>
      </c>
      <c r="G30" s="159">
        <v>0</v>
      </c>
      <c r="H30" s="159">
        <f t="shared" si="3"/>
        <v>0</v>
      </c>
    </row>
    <row r="31" spans="2:8" ht="27" customHeight="1" x14ac:dyDescent="0.3">
      <c r="B31" s="87" t="s">
        <v>266</v>
      </c>
      <c r="C31" s="159">
        <v>0</v>
      </c>
      <c r="D31" s="159">
        <v>0</v>
      </c>
      <c r="E31" s="159">
        <f t="shared" si="0"/>
        <v>0</v>
      </c>
      <c r="F31" s="159">
        <v>0</v>
      </c>
      <c r="G31" s="159">
        <v>0</v>
      </c>
      <c r="H31" s="159">
        <f t="shared" si="3"/>
        <v>0</v>
      </c>
    </row>
    <row r="32" spans="2:8" ht="49.5" customHeight="1" x14ac:dyDescent="0.3">
      <c r="B32" s="16" t="s">
        <v>267</v>
      </c>
      <c r="C32" s="159">
        <v>0</v>
      </c>
      <c r="D32" s="159">
        <v>0</v>
      </c>
      <c r="E32" s="159">
        <f t="shared" si="0"/>
        <v>0</v>
      </c>
      <c r="F32" s="159">
        <v>0</v>
      </c>
      <c r="G32" s="159">
        <v>0</v>
      </c>
      <c r="H32" s="159">
        <f t="shared" si="3"/>
        <v>0</v>
      </c>
    </row>
    <row r="33" spans="2:8" ht="27.75" customHeight="1" x14ac:dyDescent="0.3">
      <c r="B33" s="87" t="s">
        <v>268</v>
      </c>
      <c r="C33" s="159">
        <v>0</v>
      </c>
      <c r="D33" s="159">
        <v>0</v>
      </c>
      <c r="E33" s="159">
        <f t="shared" si="0"/>
        <v>0</v>
      </c>
      <c r="F33" s="159">
        <v>0</v>
      </c>
      <c r="G33" s="159">
        <v>0</v>
      </c>
      <c r="H33" s="159">
        <f t="shared" si="3"/>
        <v>0</v>
      </c>
    </row>
    <row r="34" spans="2:8" ht="30" customHeight="1" x14ac:dyDescent="0.3">
      <c r="B34" s="87" t="s">
        <v>269</v>
      </c>
      <c r="C34" s="159">
        <v>0</v>
      </c>
      <c r="D34" s="159">
        <v>0</v>
      </c>
      <c r="E34" s="159">
        <f t="shared" si="0"/>
        <v>0</v>
      </c>
      <c r="F34" s="159">
        <v>0</v>
      </c>
      <c r="G34" s="159">
        <v>0</v>
      </c>
      <c r="H34" s="159">
        <f t="shared" si="3"/>
        <v>0</v>
      </c>
    </row>
    <row r="35" spans="2:8" ht="24" customHeight="1" x14ac:dyDescent="0.3">
      <c r="B35" s="87" t="s">
        <v>270</v>
      </c>
      <c r="C35" s="159">
        <f t="shared" ref="C35:H35" si="5">C36</f>
        <v>0</v>
      </c>
      <c r="D35" s="159">
        <f t="shared" si="5"/>
        <v>0</v>
      </c>
      <c r="E35" s="159">
        <f t="shared" si="5"/>
        <v>0</v>
      </c>
      <c r="F35" s="159">
        <f t="shared" si="5"/>
        <v>0</v>
      </c>
      <c r="G35" s="159">
        <f t="shared" si="5"/>
        <v>0</v>
      </c>
      <c r="H35" s="159">
        <f t="shared" si="5"/>
        <v>0</v>
      </c>
    </row>
    <row r="36" spans="2:8" ht="21.75" customHeight="1" x14ac:dyDescent="0.3">
      <c r="B36" s="87" t="s">
        <v>271</v>
      </c>
      <c r="C36" s="159"/>
      <c r="D36" s="159"/>
      <c r="E36" s="159">
        <f t="shared" si="0"/>
        <v>0</v>
      </c>
      <c r="F36" s="159"/>
      <c r="G36" s="159"/>
      <c r="H36" s="159">
        <f t="shared" si="3"/>
        <v>0</v>
      </c>
    </row>
    <row r="37" spans="2:8" ht="48" customHeight="1" x14ac:dyDescent="0.3">
      <c r="B37" s="16" t="s">
        <v>272</v>
      </c>
      <c r="C37" s="161">
        <f>C39</f>
        <v>17443056</v>
      </c>
      <c r="D37" s="161">
        <f t="shared" ref="C37:H37" si="6">D38+D39</f>
        <v>0</v>
      </c>
      <c r="E37" s="161">
        <f>E38+E39</f>
        <v>17443056</v>
      </c>
      <c r="F37" s="161">
        <f t="shared" si="6"/>
        <v>8704321</v>
      </c>
      <c r="G37" s="161">
        <f t="shared" si="6"/>
        <v>8704321</v>
      </c>
      <c r="H37" s="161">
        <f>H38+H39</f>
        <v>-8738735</v>
      </c>
    </row>
    <row r="38" spans="2:8" ht="27.75" customHeight="1" x14ac:dyDescent="0.3">
      <c r="B38" s="87" t="s">
        <v>273</v>
      </c>
      <c r="C38" s="161">
        <v>0</v>
      </c>
      <c r="D38" s="161">
        <v>0</v>
      </c>
      <c r="E38" s="161">
        <f t="shared" si="0"/>
        <v>0</v>
      </c>
      <c r="F38" s="161">
        <v>0</v>
      </c>
      <c r="G38" s="161">
        <v>0</v>
      </c>
      <c r="H38" s="161">
        <f t="shared" si="3"/>
        <v>0</v>
      </c>
    </row>
    <row r="39" spans="2:8" ht="27.75" customHeight="1" x14ac:dyDescent="0.3">
      <c r="B39" s="87" t="s">
        <v>274</v>
      </c>
      <c r="C39" s="161">
        <v>17443056</v>
      </c>
      <c r="D39" s="161">
        <v>0</v>
      </c>
      <c r="E39" s="161">
        <f>C39</f>
        <v>17443056</v>
      </c>
      <c r="F39" s="162">
        <v>8704321</v>
      </c>
      <c r="G39" s="162">
        <v>8704321</v>
      </c>
      <c r="H39" s="161">
        <f>F39-C39</f>
        <v>-8738735</v>
      </c>
    </row>
    <row r="40" spans="2:8" ht="28.5" customHeight="1" x14ac:dyDescent="0.3">
      <c r="B40" s="87"/>
      <c r="C40" s="161"/>
      <c r="D40" s="161"/>
      <c r="E40" s="161"/>
      <c r="F40" s="161"/>
      <c r="G40" s="161"/>
      <c r="H40" s="161"/>
    </row>
    <row r="41" spans="2:8" ht="44.25" customHeight="1" x14ac:dyDescent="0.3">
      <c r="B41" s="63" t="s">
        <v>275</v>
      </c>
      <c r="C41" s="163">
        <f>C9+C10+C11+C12+C13+C14+C15+C16+C28+C34+C35+C37</f>
        <v>17443056</v>
      </c>
      <c r="D41" s="164">
        <f t="shared" ref="D41:G41" si="7">D9+D10+D11+D12+D13+D14+D15+D16+D28+D34+D35+D37</f>
        <v>0</v>
      </c>
      <c r="E41" s="164">
        <f t="shared" si="7"/>
        <v>17443056</v>
      </c>
      <c r="F41" s="164">
        <f>F9+F10+F11+F12+F13+F14+F15+F16+F28+F34+F35+F37</f>
        <v>8706511.5</v>
      </c>
      <c r="G41" s="164">
        <f t="shared" si="7"/>
        <v>8706511.5</v>
      </c>
      <c r="H41" s="164">
        <f>H9+H10+H11+H12+H13+H14+H15+H16+H28+H34+H35+H37</f>
        <v>-8736544.5</v>
      </c>
    </row>
    <row r="42" spans="2:8" ht="31.5" customHeight="1" x14ac:dyDescent="0.3">
      <c r="B42" s="89"/>
      <c r="C42" s="88"/>
      <c r="D42" s="90"/>
      <c r="E42" s="90"/>
      <c r="F42" s="90"/>
      <c r="G42" s="90"/>
      <c r="H42" s="90"/>
    </row>
    <row r="43" spans="2:8" ht="48.75" customHeight="1" x14ac:dyDescent="0.3">
      <c r="B43" s="63" t="s">
        <v>276</v>
      </c>
      <c r="C43" s="91"/>
      <c r="D43" s="91"/>
      <c r="E43" s="91"/>
      <c r="F43" s="91"/>
      <c r="G43" s="91"/>
      <c r="H43" s="92"/>
    </row>
    <row r="44" spans="2:8" ht="17.25" customHeight="1" x14ac:dyDescent="0.3">
      <c r="B44" s="87"/>
      <c r="C44" s="88"/>
      <c r="D44" s="88"/>
      <c r="E44" s="88"/>
      <c r="F44" s="88"/>
      <c r="G44" s="88"/>
      <c r="H44" s="88"/>
    </row>
    <row r="45" spans="2:8" ht="29.25" customHeight="1" x14ac:dyDescent="0.3">
      <c r="B45" s="84" t="s">
        <v>277</v>
      </c>
      <c r="C45" s="88"/>
      <c r="D45" s="88"/>
      <c r="E45" s="88"/>
      <c r="F45" s="88"/>
      <c r="G45" s="88"/>
      <c r="H45" s="88"/>
    </row>
    <row r="46" spans="2:8" ht="50.25" customHeight="1" x14ac:dyDescent="0.3">
      <c r="B46" s="16" t="s">
        <v>278</v>
      </c>
      <c r="C46" s="161">
        <f t="shared" ref="C46:H46" si="8">SUM(C47:C54)</f>
        <v>0</v>
      </c>
      <c r="D46" s="161">
        <f t="shared" si="8"/>
        <v>0</v>
      </c>
      <c r="E46" s="161">
        <f>SUM(E47:E54)</f>
        <v>0</v>
      </c>
      <c r="F46" s="161">
        <f>SUM(F47:F54)</f>
        <v>0</v>
      </c>
      <c r="G46" s="161">
        <f>SUM(G47:G54)</f>
        <v>0</v>
      </c>
      <c r="H46" s="161">
        <f t="shared" si="8"/>
        <v>0</v>
      </c>
    </row>
    <row r="47" spans="2:8" ht="45" customHeight="1" x14ac:dyDescent="0.3">
      <c r="B47" s="16" t="s">
        <v>279</v>
      </c>
      <c r="C47" s="161">
        <f t="shared" ref="C47:D47" si="9">SUM(C48:C55)</f>
        <v>0</v>
      </c>
      <c r="D47" s="161">
        <f t="shared" si="9"/>
        <v>0</v>
      </c>
      <c r="E47" s="161">
        <f t="shared" ref="E47:E64" si="10">C47+D47</f>
        <v>0</v>
      </c>
      <c r="F47" s="161">
        <f t="shared" ref="F47:G47" si="11">SUM(F48:F55)</f>
        <v>0</v>
      </c>
      <c r="G47" s="161">
        <f t="shared" si="11"/>
        <v>0</v>
      </c>
      <c r="H47" s="161">
        <f t="shared" ref="H47:H64" si="12">G47-C47</f>
        <v>0</v>
      </c>
    </row>
    <row r="48" spans="2:8" ht="45.75" customHeight="1" x14ac:dyDescent="0.3">
      <c r="B48" s="16" t="s">
        <v>280</v>
      </c>
      <c r="C48" s="161">
        <f t="shared" ref="C48:D48" si="13">SUM(C49:C56)</f>
        <v>0</v>
      </c>
      <c r="D48" s="161">
        <f t="shared" si="13"/>
        <v>0</v>
      </c>
      <c r="E48" s="161">
        <f t="shared" si="10"/>
        <v>0</v>
      </c>
      <c r="F48" s="161">
        <f t="shared" ref="F48:G48" si="14">SUM(F49:F56)</f>
        <v>0</v>
      </c>
      <c r="G48" s="161">
        <f t="shared" si="14"/>
        <v>0</v>
      </c>
      <c r="H48" s="161">
        <f t="shared" si="12"/>
        <v>0</v>
      </c>
    </row>
    <row r="49" spans="2:11" ht="42.75" customHeight="1" x14ac:dyDescent="0.3">
      <c r="B49" s="16" t="s">
        <v>281</v>
      </c>
      <c r="C49" s="161">
        <f t="shared" ref="C49:D49" si="15">SUM(C50:C57)</f>
        <v>0</v>
      </c>
      <c r="D49" s="161">
        <f t="shared" si="15"/>
        <v>0</v>
      </c>
      <c r="E49" s="161">
        <f t="shared" si="10"/>
        <v>0</v>
      </c>
      <c r="F49" s="161">
        <f t="shared" ref="F49:G49" si="16">SUM(F50:F57)</f>
        <v>0</v>
      </c>
      <c r="G49" s="161">
        <f t="shared" si="16"/>
        <v>0</v>
      </c>
      <c r="H49" s="161">
        <f t="shared" si="12"/>
        <v>0</v>
      </c>
    </row>
    <row r="50" spans="2:11" ht="79.5" customHeight="1" x14ac:dyDescent="0.3">
      <c r="B50" s="16" t="s">
        <v>282</v>
      </c>
      <c r="C50" s="161">
        <f t="shared" ref="C50:D50" si="17">SUM(C51:C58)</f>
        <v>0</v>
      </c>
      <c r="D50" s="161">
        <f t="shared" si="17"/>
        <v>0</v>
      </c>
      <c r="E50" s="161">
        <f t="shared" si="10"/>
        <v>0</v>
      </c>
      <c r="F50" s="161">
        <f t="shared" ref="F50:G50" si="18">SUM(F51:F58)</f>
        <v>0</v>
      </c>
      <c r="G50" s="161">
        <f t="shared" si="18"/>
        <v>0</v>
      </c>
      <c r="H50" s="161">
        <f t="shared" si="12"/>
        <v>0</v>
      </c>
    </row>
    <row r="51" spans="2:11" ht="31.5" customHeight="1" x14ac:dyDescent="0.3">
      <c r="B51" s="16" t="s">
        <v>283</v>
      </c>
      <c r="C51" s="161">
        <f t="shared" ref="C51:D51" si="19">SUM(C52:C59)</f>
        <v>0</v>
      </c>
      <c r="D51" s="161">
        <f t="shared" si="19"/>
        <v>0</v>
      </c>
      <c r="E51" s="161">
        <f t="shared" si="10"/>
        <v>0</v>
      </c>
      <c r="F51" s="161">
        <f t="shared" ref="F51:G51" si="20">SUM(F52:F59)</f>
        <v>0</v>
      </c>
      <c r="G51" s="161">
        <f t="shared" si="20"/>
        <v>0</v>
      </c>
      <c r="H51" s="161">
        <f t="shared" si="12"/>
        <v>0</v>
      </c>
    </row>
    <row r="52" spans="2:11" ht="44.25" customHeight="1" x14ac:dyDescent="0.3">
      <c r="B52" s="16" t="s">
        <v>284</v>
      </c>
      <c r="C52" s="161">
        <f t="shared" ref="C52:D52" si="21">SUM(C53:C60)</f>
        <v>0</v>
      </c>
      <c r="D52" s="161">
        <f t="shared" si="21"/>
        <v>0</v>
      </c>
      <c r="E52" s="161">
        <f t="shared" si="10"/>
        <v>0</v>
      </c>
      <c r="F52" s="161">
        <f t="shared" ref="F52:G52" si="22">SUM(F53:F60)</f>
        <v>0</v>
      </c>
      <c r="G52" s="161">
        <f t="shared" si="22"/>
        <v>0</v>
      </c>
      <c r="H52" s="161">
        <f t="shared" si="12"/>
        <v>0</v>
      </c>
    </row>
    <row r="53" spans="2:11" ht="50.25" customHeight="1" x14ac:dyDescent="0.3">
      <c r="B53" s="16" t="s">
        <v>285</v>
      </c>
      <c r="C53" s="161">
        <f t="shared" ref="C53:D53" si="23">SUM(C54:C61)</f>
        <v>0</v>
      </c>
      <c r="D53" s="161">
        <f t="shared" si="23"/>
        <v>0</v>
      </c>
      <c r="E53" s="161">
        <f t="shared" si="10"/>
        <v>0</v>
      </c>
      <c r="F53" s="161">
        <f t="shared" ref="F53:G53" si="24">SUM(F54:F61)</f>
        <v>0</v>
      </c>
      <c r="G53" s="161">
        <f t="shared" si="24"/>
        <v>0</v>
      </c>
      <c r="H53" s="161">
        <f t="shared" si="12"/>
        <v>0</v>
      </c>
    </row>
    <row r="54" spans="2:11" ht="54" customHeight="1" x14ac:dyDescent="0.3">
      <c r="B54" s="16" t="s">
        <v>286</v>
      </c>
      <c r="C54" s="161">
        <f t="shared" ref="C54:D54" si="25">SUM(C55:C62)</f>
        <v>0</v>
      </c>
      <c r="D54" s="161">
        <f t="shared" si="25"/>
        <v>0</v>
      </c>
      <c r="E54" s="161">
        <f t="shared" si="10"/>
        <v>0</v>
      </c>
      <c r="F54" s="161">
        <f t="shared" ref="F54:G54" si="26">SUM(F55:F62)</f>
        <v>0</v>
      </c>
      <c r="G54" s="161">
        <f t="shared" si="26"/>
        <v>0</v>
      </c>
      <c r="H54" s="161">
        <f t="shared" si="12"/>
        <v>0</v>
      </c>
    </row>
    <row r="55" spans="2:11" ht="24.75" customHeight="1" x14ac:dyDescent="0.3">
      <c r="B55" s="16" t="s">
        <v>287</v>
      </c>
      <c r="C55" s="161">
        <f>SUM(C56:C59)</f>
        <v>0</v>
      </c>
      <c r="D55" s="161">
        <f>SUM(D56:D59)</f>
        <v>0</v>
      </c>
      <c r="E55" s="161">
        <f t="shared" ref="E55:H55" si="27">SUM(E56:E59)</f>
        <v>0</v>
      </c>
      <c r="F55" s="161">
        <f>SUM(F56:F59)</f>
        <v>0</v>
      </c>
      <c r="G55" s="161">
        <f>SUM(G56:G59)</f>
        <v>0</v>
      </c>
      <c r="H55" s="161">
        <f t="shared" si="27"/>
        <v>0</v>
      </c>
    </row>
    <row r="56" spans="2:11" ht="36" customHeight="1" x14ac:dyDescent="0.3">
      <c r="B56" s="16" t="s">
        <v>288</v>
      </c>
      <c r="C56" s="161">
        <v>0</v>
      </c>
      <c r="D56" s="161">
        <v>0</v>
      </c>
      <c r="E56" s="161">
        <f t="shared" si="10"/>
        <v>0</v>
      </c>
      <c r="F56" s="161">
        <v>0</v>
      </c>
      <c r="G56" s="161">
        <v>0</v>
      </c>
      <c r="H56" s="161">
        <f t="shared" si="12"/>
        <v>0</v>
      </c>
    </row>
    <row r="57" spans="2:11" ht="34.5" customHeight="1" x14ac:dyDescent="0.3">
      <c r="B57" s="16" t="s">
        <v>289</v>
      </c>
      <c r="C57" s="161">
        <v>0</v>
      </c>
      <c r="D57" s="161">
        <v>0</v>
      </c>
      <c r="E57" s="161">
        <f t="shared" si="10"/>
        <v>0</v>
      </c>
      <c r="F57" s="161">
        <v>0</v>
      </c>
      <c r="G57" s="161">
        <v>0</v>
      </c>
      <c r="H57" s="161">
        <f t="shared" si="12"/>
        <v>0</v>
      </c>
    </row>
    <row r="58" spans="2:11" ht="33" customHeight="1" x14ac:dyDescent="0.3">
      <c r="B58" s="16" t="s">
        <v>290</v>
      </c>
      <c r="C58" s="161">
        <v>0</v>
      </c>
      <c r="D58" s="161">
        <v>0</v>
      </c>
      <c r="E58" s="161">
        <f t="shared" si="10"/>
        <v>0</v>
      </c>
      <c r="F58" s="161">
        <v>0</v>
      </c>
      <c r="G58" s="161">
        <v>0</v>
      </c>
      <c r="H58" s="161">
        <f t="shared" si="12"/>
        <v>0</v>
      </c>
    </row>
    <row r="59" spans="2:11" ht="33" customHeight="1" x14ac:dyDescent="0.3">
      <c r="B59" s="16" t="s">
        <v>291</v>
      </c>
      <c r="C59" s="161">
        <v>0</v>
      </c>
      <c r="D59" s="161">
        <v>0</v>
      </c>
      <c r="E59" s="161">
        <f t="shared" si="10"/>
        <v>0</v>
      </c>
      <c r="F59" s="161">
        <v>0</v>
      </c>
      <c r="G59" s="161">
        <v>0</v>
      </c>
      <c r="H59" s="161">
        <f t="shared" si="12"/>
        <v>0</v>
      </c>
    </row>
    <row r="60" spans="2:11" ht="48.75" customHeight="1" x14ac:dyDescent="0.3">
      <c r="B60" s="16" t="s">
        <v>292</v>
      </c>
      <c r="C60" s="161">
        <f t="shared" ref="C60:H60" si="28">C61+C62</f>
        <v>0</v>
      </c>
      <c r="D60" s="161">
        <f t="shared" si="28"/>
        <v>0</v>
      </c>
      <c r="E60" s="161">
        <f t="shared" si="28"/>
        <v>0</v>
      </c>
      <c r="F60" s="161">
        <f t="shared" si="28"/>
        <v>0</v>
      </c>
      <c r="G60" s="161">
        <f t="shared" si="28"/>
        <v>0</v>
      </c>
      <c r="H60" s="161">
        <f t="shared" si="28"/>
        <v>0</v>
      </c>
    </row>
    <row r="61" spans="2:11" ht="45" customHeight="1" x14ac:dyDescent="0.3">
      <c r="B61" s="16" t="s">
        <v>293</v>
      </c>
      <c r="C61" s="161">
        <v>0</v>
      </c>
      <c r="D61" s="161">
        <v>0</v>
      </c>
      <c r="E61" s="161">
        <f t="shared" si="10"/>
        <v>0</v>
      </c>
      <c r="F61" s="161">
        <v>0</v>
      </c>
      <c r="G61" s="161">
        <v>0</v>
      </c>
      <c r="H61" s="161">
        <f t="shared" si="12"/>
        <v>0</v>
      </c>
    </row>
    <row r="62" spans="2:11" ht="30.75" customHeight="1" x14ac:dyDescent="0.3">
      <c r="B62" s="16" t="s">
        <v>294</v>
      </c>
      <c r="C62" s="161">
        <v>0</v>
      </c>
      <c r="D62" s="161">
        <v>0</v>
      </c>
      <c r="E62" s="161">
        <f t="shared" si="10"/>
        <v>0</v>
      </c>
      <c r="F62" s="161">
        <v>0</v>
      </c>
      <c r="G62" s="161">
        <v>0</v>
      </c>
      <c r="H62" s="161">
        <f t="shared" si="12"/>
        <v>0</v>
      </c>
    </row>
    <row r="63" spans="2:11" ht="60" customHeight="1" x14ac:dyDescent="0.3">
      <c r="B63" s="16" t="s">
        <v>295</v>
      </c>
      <c r="C63" s="161">
        <v>75495072</v>
      </c>
      <c r="D63" s="161">
        <v>-2887225</v>
      </c>
      <c r="E63" s="161">
        <f t="shared" si="10"/>
        <v>72607847</v>
      </c>
      <c r="F63" s="161">
        <v>36642744</v>
      </c>
      <c r="G63" s="161">
        <v>36642744</v>
      </c>
      <c r="H63" s="161">
        <f>F63-C63</f>
        <v>-38852328</v>
      </c>
      <c r="K63" s="234">
        <f>H63+H39</f>
        <v>-47591063</v>
      </c>
    </row>
    <row r="64" spans="2:11" ht="36" customHeight="1" x14ac:dyDescent="0.3">
      <c r="B64" s="93" t="s">
        <v>296</v>
      </c>
      <c r="C64" s="171">
        <v>0</v>
      </c>
      <c r="D64" s="172">
        <v>0</v>
      </c>
      <c r="E64" s="94">
        <f t="shared" si="10"/>
        <v>0</v>
      </c>
      <c r="F64" s="172">
        <v>0</v>
      </c>
      <c r="G64" s="172">
        <v>0</v>
      </c>
      <c r="H64" s="94">
        <f t="shared" si="12"/>
        <v>0</v>
      </c>
    </row>
    <row r="65" spans="2:8" ht="18" customHeight="1" x14ac:dyDescent="0.3">
      <c r="B65" s="16"/>
      <c r="C65" s="88"/>
      <c r="D65" s="88"/>
      <c r="E65" s="88"/>
      <c r="F65" s="88"/>
      <c r="G65" s="88"/>
      <c r="H65" s="88"/>
    </row>
    <row r="66" spans="2:8" ht="45.75" customHeight="1" x14ac:dyDescent="0.3">
      <c r="B66" s="63" t="s">
        <v>297</v>
      </c>
      <c r="C66" s="163">
        <f t="shared" ref="C66:H66" si="29">C46+C55+C60+C63+C64</f>
        <v>75495072</v>
      </c>
      <c r="D66" s="163">
        <f t="shared" si="29"/>
        <v>-2887225</v>
      </c>
      <c r="E66" s="163">
        <f t="shared" si="29"/>
        <v>72607847</v>
      </c>
      <c r="F66" s="163">
        <f t="shared" si="29"/>
        <v>36642744</v>
      </c>
      <c r="G66" s="163">
        <f t="shared" si="29"/>
        <v>36642744</v>
      </c>
      <c r="H66" s="163">
        <f>H46+H55+H60+H63+H64</f>
        <v>-38852328</v>
      </c>
    </row>
    <row r="67" spans="2:8" ht="18.75" customHeight="1" x14ac:dyDescent="0.3">
      <c r="B67" s="16"/>
      <c r="C67" s="161"/>
      <c r="D67" s="161"/>
      <c r="E67" s="161"/>
      <c r="F67" s="161"/>
      <c r="G67" s="161"/>
      <c r="H67" s="161"/>
    </row>
    <row r="68" spans="2:8" ht="44.25" customHeight="1" x14ac:dyDescent="0.3">
      <c r="B68" s="63" t="s">
        <v>298</v>
      </c>
      <c r="C68" s="163">
        <f t="shared" ref="C68:H68" si="30">C69</f>
        <v>0</v>
      </c>
      <c r="D68" s="163">
        <f t="shared" si="30"/>
        <v>0</v>
      </c>
      <c r="E68" s="163">
        <f t="shared" si="30"/>
        <v>0</v>
      </c>
      <c r="F68" s="163">
        <f t="shared" si="30"/>
        <v>0</v>
      </c>
      <c r="G68" s="163">
        <f t="shared" si="30"/>
        <v>0</v>
      </c>
      <c r="H68" s="163">
        <f t="shared" si="30"/>
        <v>0</v>
      </c>
    </row>
    <row r="69" spans="2:8" ht="31.5" customHeight="1" x14ac:dyDescent="0.3">
      <c r="B69" s="16" t="s">
        <v>299</v>
      </c>
      <c r="C69" s="161">
        <v>0</v>
      </c>
      <c r="D69" s="161">
        <v>0</v>
      </c>
      <c r="E69" s="161">
        <f>C69+D69</f>
        <v>0</v>
      </c>
      <c r="F69" s="161">
        <v>0</v>
      </c>
      <c r="G69" s="161">
        <v>0</v>
      </c>
      <c r="H69" s="161">
        <f>G69-C69</f>
        <v>0</v>
      </c>
    </row>
    <row r="70" spans="2:8" ht="17.25" customHeight="1" x14ac:dyDescent="0.3">
      <c r="B70" s="16"/>
      <c r="C70" s="161"/>
      <c r="D70" s="161"/>
      <c r="E70" s="161"/>
      <c r="F70" s="161"/>
      <c r="G70" s="161"/>
      <c r="H70" s="161"/>
    </row>
    <row r="71" spans="2:8" ht="27" customHeight="1" x14ac:dyDescent="0.3">
      <c r="B71" s="63" t="s">
        <v>300</v>
      </c>
      <c r="C71" s="163">
        <f t="shared" ref="C71:H71" si="31">C41+C66+C68</f>
        <v>92938128</v>
      </c>
      <c r="D71" s="163">
        <f t="shared" si="31"/>
        <v>-2887225</v>
      </c>
      <c r="E71" s="163">
        <f t="shared" si="31"/>
        <v>90050903</v>
      </c>
      <c r="F71" s="163">
        <f>F41+F66+F68</f>
        <v>45349255.5</v>
      </c>
      <c r="G71" s="163">
        <f t="shared" si="31"/>
        <v>45349255.5</v>
      </c>
      <c r="H71" s="163">
        <f>H41+H66+H68</f>
        <v>-47588872.5</v>
      </c>
    </row>
    <row r="72" spans="2:8" ht="20.25" customHeight="1" x14ac:dyDescent="0.3">
      <c r="B72" s="16"/>
      <c r="C72" s="161"/>
      <c r="D72" s="161"/>
      <c r="E72" s="161"/>
      <c r="F72" s="161"/>
      <c r="G72" s="161"/>
      <c r="H72" s="161"/>
    </row>
    <row r="73" spans="2:8" ht="22.5" customHeight="1" x14ac:dyDescent="0.3">
      <c r="B73" s="63" t="s">
        <v>301</v>
      </c>
      <c r="C73" s="161"/>
      <c r="D73" s="161"/>
      <c r="E73" s="161"/>
      <c r="F73" s="161"/>
      <c r="G73" s="161"/>
      <c r="H73" s="161"/>
    </row>
    <row r="74" spans="2:8" ht="61.5" customHeight="1" x14ac:dyDescent="0.3">
      <c r="B74" s="16" t="s">
        <v>302</v>
      </c>
      <c r="C74" s="161">
        <v>0</v>
      </c>
      <c r="D74" s="161">
        <v>0</v>
      </c>
      <c r="E74" s="161">
        <f>C74+D74</f>
        <v>0</v>
      </c>
      <c r="F74" s="161">
        <v>0</v>
      </c>
      <c r="G74" s="161">
        <v>0</v>
      </c>
      <c r="H74" s="161">
        <f>G74-C74</f>
        <v>0</v>
      </c>
    </row>
    <row r="75" spans="2:8" ht="66" customHeight="1" x14ac:dyDescent="0.3">
      <c r="B75" s="16" t="s">
        <v>303</v>
      </c>
      <c r="C75" s="161">
        <v>0</v>
      </c>
      <c r="D75" s="161">
        <v>0</v>
      </c>
      <c r="E75" s="161">
        <f>C75+D75</f>
        <v>0</v>
      </c>
      <c r="F75" s="161">
        <v>0</v>
      </c>
      <c r="G75" s="161">
        <v>0</v>
      </c>
      <c r="H75" s="161">
        <f>G75-C75</f>
        <v>0</v>
      </c>
    </row>
    <row r="76" spans="2:8" ht="48.75" customHeight="1" thickBot="1" x14ac:dyDescent="0.35">
      <c r="B76" s="95" t="s">
        <v>304</v>
      </c>
      <c r="C76" s="165">
        <f>SUM(C74:C75)</f>
        <v>0</v>
      </c>
      <c r="D76" s="165">
        <f t="shared" ref="D76:H76" si="32">SUM(D74:D75)</f>
        <v>0</v>
      </c>
      <c r="E76" s="165">
        <f t="shared" si="32"/>
        <v>0</v>
      </c>
      <c r="F76" s="165">
        <f t="shared" si="32"/>
        <v>0</v>
      </c>
      <c r="G76" s="165">
        <f t="shared" si="32"/>
        <v>0</v>
      </c>
      <c r="H76" s="165">
        <f t="shared" si="32"/>
        <v>0</v>
      </c>
    </row>
    <row r="77" spans="2:8" ht="21.75" customHeight="1" x14ac:dyDescent="0.3">
      <c r="B77" s="96"/>
      <c r="C77" s="97"/>
      <c r="D77" s="98"/>
      <c r="E77" s="97"/>
      <c r="F77" s="98"/>
      <c r="G77" s="98"/>
      <c r="H77" s="97"/>
    </row>
  </sheetData>
  <mergeCells count="11">
    <mergeCell ref="G6:G7"/>
    <mergeCell ref="B1:H1"/>
    <mergeCell ref="B2:H2"/>
    <mergeCell ref="B3:H3"/>
    <mergeCell ref="B4:H4"/>
    <mergeCell ref="C5:G5"/>
    <mergeCell ref="H5:H7"/>
    <mergeCell ref="C6:C7"/>
    <mergeCell ref="D6:D7"/>
    <mergeCell ref="E6:E7"/>
    <mergeCell ref="F6:F7"/>
  </mergeCells>
  <pageMargins left="0" right="0" top="0" bottom="0" header="0.31496062992125984" footer="0.31496062992125984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4"/>
  <sheetViews>
    <sheetView topLeftCell="B1" workbookViewId="0">
      <selection activeCell="B7" sqref="B7:C9"/>
    </sheetView>
  </sheetViews>
  <sheetFormatPr baseColWidth="10" defaultColWidth="11" defaultRowHeight="13.8" x14ac:dyDescent="0.3"/>
  <cols>
    <col min="1" max="1" width="1.5546875" style="1" customWidth="1"/>
    <col min="2" max="2" width="11" style="1"/>
    <col min="3" max="3" width="46" style="1" customWidth="1"/>
    <col min="4" max="4" width="21.5546875" style="1" customWidth="1"/>
    <col min="5" max="5" width="21.44140625" style="1" customWidth="1"/>
    <col min="6" max="6" width="21" style="1" customWidth="1"/>
    <col min="7" max="7" width="21" style="1" bestFit="1" customWidth="1"/>
    <col min="8" max="8" width="20.88671875" style="1" customWidth="1"/>
    <col min="9" max="9" width="22" style="1" customWidth="1"/>
    <col min="10" max="256" width="11" style="1"/>
    <col min="257" max="257" width="1.5546875" style="1" customWidth="1"/>
    <col min="258" max="258" width="11" style="1"/>
    <col min="259" max="259" width="46" style="1" customWidth="1"/>
    <col min="260" max="260" width="21.5546875" style="1" customWidth="1"/>
    <col min="261" max="261" width="21.44140625" style="1" customWidth="1"/>
    <col min="262" max="262" width="21" style="1" customWidth="1"/>
    <col min="263" max="263" width="21" style="1" bestFit="1" customWidth="1"/>
    <col min="264" max="264" width="20.88671875" style="1" customWidth="1"/>
    <col min="265" max="265" width="22" style="1" customWidth="1"/>
    <col min="266" max="512" width="11" style="1"/>
    <col min="513" max="513" width="1.5546875" style="1" customWidth="1"/>
    <col min="514" max="514" width="11" style="1"/>
    <col min="515" max="515" width="46" style="1" customWidth="1"/>
    <col min="516" max="516" width="21.5546875" style="1" customWidth="1"/>
    <col min="517" max="517" width="21.44140625" style="1" customWidth="1"/>
    <col min="518" max="518" width="21" style="1" customWidth="1"/>
    <col min="519" max="519" width="21" style="1" bestFit="1" customWidth="1"/>
    <col min="520" max="520" width="20.88671875" style="1" customWidth="1"/>
    <col min="521" max="521" width="22" style="1" customWidth="1"/>
    <col min="522" max="768" width="11" style="1"/>
    <col min="769" max="769" width="1.5546875" style="1" customWidth="1"/>
    <col min="770" max="770" width="11" style="1"/>
    <col min="771" max="771" width="46" style="1" customWidth="1"/>
    <col min="772" max="772" width="21.5546875" style="1" customWidth="1"/>
    <col min="773" max="773" width="21.44140625" style="1" customWidth="1"/>
    <col min="774" max="774" width="21" style="1" customWidth="1"/>
    <col min="775" max="775" width="21" style="1" bestFit="1" customWidth="1"/>
    <col min="776" max="776" width="20.88671875" style="1" customWidth="1"/>
    <col min="777" max="777" width="22" style="1" customWidth="1"/>
    <col min="778" max="1024" width="11" style="1"/>
    <col min="1025" max="1025" width="1.5546875" style="1" customWidth="1"/>
    <col min="1026" max="1026" width="11" style="1"/>
    <col min="1027" max="1027" width="46" style="1" customWidth="1"/>
    <col min="1028" max="1028" width="21.5546875" style="1" customWidth="1"/>
    <col min="1029" max="1029" width="21.44140625" style="1" customWidth="1"/>
    <col min="1030" max="1030" width="21" style="1" customWidth="1"/>
    <col min="1031" max="1031" width="21" style="1" bestFit="1" customWidth="1"/>
    <col min="1032" max="1032" width="20.88671875" style="1" customWidth="1"/>
    <col min="1033" max="1033" width="22" style="1" customWidth="1"/>
    <col min="1034" max="1280" width="11" style="1"/>
    <col min="1281" max="1281" width="1.5546875" style="1" customWidth="1"/>
    <col min="1282" max="1282" width="11" style="1"/>
    <col min="1283" max="1283" width="46" style="1" customWidth="1"/>
    <col min="1284" max="1284" width="21.5546875" style="1" customWidth="1"/>
    <col min="1285" max="1285" width="21.44140625" style="1" customWidth="1"/>
    <col min="1286" max="1286" width="21" style="1" customWidth="1"/>
    <col min="1287" max="1287" width="21" style="1" bestFit="1" customWidth="1"/>
    <col min="1288" max="1288" width="20.88671875" style="1" customWidth="1"/>
    <col min="1289" max="1289" width="22" style="1" customWidth="1"/>
    <col min="1290" max="1536" width="11" style="1"/>
    <col min="1537" max="1537" width="1.5546875" style="1" customWidth="1"/>
    <col min="1538" max="1538" width="11" style="1"/>
    <col min="1539" max="1539" width="46" style="1" customWidth="1"/>
    <col min="1540" max="1540" width="21.5546875" style="1" customWidth="1"/>
    <col min="1541" max="1541" width="21.44140625" style="1" customWidth="1"/>
    <col min="1542" max="1542" width="21" style="1" customWidth="1"/>
    <col min="1543" max="1543" width="21" style="1" bestFit="1" customWidth="1"/>
    <col min="1544" max="1544" width="20.88671875" style="1" customWidth="1"/>
    <col min="1545" max="1545" width="22" style="1" customWidth="1"/>
    <col min="1546" max="1792" width="11" style="1"/>
    <col min="1793" max="1793" width="1.5546875" style="1" customWidth="1"/>
    <col min="1794" max="1794" width="11" style="1"/>
    <col min="1795" max="1795" width="46" style="1" customWidth="1"/>
    <col min="1796" max="1796" width="21.5546875" style="1" customWidth="1"/>
    <col min="1797" max="1797" width="21.44140625" style="1" customWidth="1"/>
    <col min="1798" max="1798" width="21" style="1" customWidth="1"/>
    <col min="1799" max="1799" width="21" style="1" bestFit="1" customWidth="1"/>
    <col min="1800" max="1800" width="20.88671875" style="1" customWidth="1"/>
    <col min="1801" max="1801" width="22" style="1" customWidth="1"/>
    <col min="1802" max="2048" width="11" style="1"/>
    <col min="2049" max="2049" width="1.5546875" style="1" customWidth="1"/>
    <col min="2050" max="2050" width="11" style="1"/>
    <col min="2051" max="2051" width="46" style="1" customWidth="1"/>
    <col min="2052" max="2052" width="21.5546875" style="1" customWidth="1"/>
    <col min="2053" max="2053" width="21.44140625" style="1" customWidth="1"/>
    <col min="2054" max="2054" width="21" style="1" customWidth="1"/>
    <col min="2055" max="2055" width="21" style="1" bestFit="1" customWidth="1"/>
    <col min="2056" max="2056" width="20.88671875" style="1" customWidth="1"/>
    <col min="2057" max="2057" width="22" style="1" customWidth="1"/>
    <col min="2058" max="2304" width="11" style="1"/>
    <col min="2305" max="2305" width="1.5546875" style="1" customWidth="1"/>
    <col min="2306" max="2306" width="11" style="1"/>
    <col min="2307" max="2307" width="46" style="1" customWidth="1"/>
    <col min="2308" max="2308" width="21.5546875" style="1" customWidth="1"/>
    <col min="2309" max="2309" width="21.44140625" style="1" customWidth="1"/>
    <col min="2310" max="2310" width="21" style="1" customWidth="1"/>
    <col min="2311" max="2311" width="21" style="1" bestFit="1" customWidth="1"/>
    <col min="2312" max="2312" width="20.88671875" style="1" customWidth="1"/>
    <col min="2313" max="2313" width="22" style="1" customWidth="1"/>
    <col min="2314" max="2560" width="11" style="1"/>
    <col min="2561" max="2561" width="1.5546875" style="1" customWidth="1"/>
    <col min="2562" max="2562" width="11" style="1"/>
    <col min="2563" max="2563" width="46" style="1" customWidth="1"/>
    <col min="2564" max="2564" width="21.5546875" style="1" customWidth="1"/>
    <col min="2565" max="2565" width="21.44140625" style="1" customWidth="1"/>
    <col min="2566" max="2566" width="21" style="1" customWidth="1"/>
    <col min="2567" max="2567" width="21" style="1" bestFit="1" customWidth="1"/>
    <col min="2568" max="2568" width="20.88671875" style="1" customWidth="1"/>
    <col min="2569" max="2569" width="22" style="1" customWidth="1"/>
    <col min="2570" max="2816" width="11" style="1"/>
    <col min="2817" max="2817" width="1.5546875" style="1" customWidth="1"/>
    <col min="2818" max="2818" width="11" style="1"/>
    <col min="2819" max="2819" width="46" style="1" customWidth="1"/>
    <col min="2820" max="2820" width="21.5546875" style="1" customWidth="1"/>
    <col min="2821" max="2821" width="21.44140625" style="1" customWidth="1"/>
    <col min="2822" max="2822" width="21" style="1" customWidth="1"/>
    <col min="2823" max="2823" width="21" style="1" bestFit="1" customWidth="1"/>
    <col min="2824" max="2824" width="20.88671875" style="1" customWidth="1"/>
    <col min="2825" max="2825" width="22" style="1" customWidth="1"/>
    <col min="2826" max="3072" width="11" style="1"/>
    <col min="3073" max="3073" width="1.5546875" style="1" customWidth="1"/>
    <col min="3074" max="3074" width="11" style="1"/>
    <col min="3075" max="3075" width="46" style="1" customWidth="1"/>
    <col min="3076" max="3076" width="21.5546875" style="1" customWidth="1"/>
    <col min="3077" max="3077" width="21.44140625" style="1" customWidth="1"/>
    <col min="3078" max="3078" width="21" style="1" customWidth="1"/>
    <col min="3079" max="3079" width="21" style="1" bestFit="1" customWidth="1"/>
    <col min="3080" max="3080" width="20.88671875" style="1" customWidth="1"/>
    <col min="3081" max="3081" width="22" style="1" customWidth="1"/>
    <col min="3082" max="3328" width="11" style="1"/>
    <col min="3329" max="3329" width="1.5546875" style="1" customWidth="1"/>
    <col min="3330" max="3330" width="11" style="1"/>
    <col min="3331" max="3331" width="46" style="1" customWidth="1"/>
    <col min="3332" max="3332" width="21.5546875" style="1" customWidth="1"/>
    <col min="3333" max="3333" width="21.44140625" style="1" customWidth="1"/>
    <col min="3334" max="3334" width="21" style="1" customWidth="1"/>
    <col min="3335" max="3335" width="21" style="1" bestFit="1" customWidth="1"/>
    <col min="3336" max="3336" width="20.88671875" style="1" customWidth="1"/>
    <col min="3337" max="3337" width="22" style="1" customWidth="1"/>
    <col min="3338" max="3584" width="11" style="1"/>
    <col min="3585" max="3585" width="1.5546875" style="1" customWidth="1"/>
    <col min="3586" max="3586" width="11" style="1"/>
    <col min="3587" max="3587" width="46" style="1" customWidth="1"/>
    <col min="3588" max="3588" width="21.5546875" style="1" customWidth="1"/>
    <col min="3589" max="3589" width="21.44140625" style="1" customWidth="1"/>
    <col min="3590" max="3590" width="21" style="1" customWidth="1"/>
    <col min="3591" max="3591" width="21" style="1" bestFit="1" customWidth="1"/>
    <col min="3592" max="3592" width="20.88671875" style="1" customWidth="1"/>
    <col min="3593" max="3593" width="22" style="1" customWidth="1"/>
    <col min="3594" max="3840" width="11" style="1"/>
    <col min="3841" max="3841" width="1.5546875" style="1" customWidth="1"/>
    <col min="3842" max="3842" width="11" style="1"/>
    <col min="3843" max="3843" width="46" style="1" customWidth="1"/>
    <col min="3844" max="3844" width="21.5546875" style="1" customWidth="1"/>
    <col min="3845" max="3845" width="21.44140625" style="1" customWidth="1"/>
    <col min="3846" max="3846" width="21" style="1" customWidth="1"/>
    <col min="3847" max="3847" width="21" style="1" bestFit="1" customWidth="1"/>
    <col min="3848" max="3848" width="20.88671875" style="1" customWidth="1"/>
    <col min="3849" max="3849" width="22" style="1" customWidth="1"/>
    <col min="3850" max="4096" width="11" style="1"/>
    <col min="4097" max="4097" width="1.5546875" style="1" customWidth="1"/>
    <col min="4098" max="4098" width="11" style="1"/>
    <col min="4099" max="4099" width="46" style="1" customWidth="1"/>
    <col min="4100" max="4100" width="21.5546875" style="1" customWidth="1"/>
    <col min="4101" max="4101" width="21.44140625" style="1" customWidth="1"/>
    <col min="4102" max="4102" width="21" style="1" customWidth="1"/>
    <col min="4103" max="4103" width="21" style="1" bestFit="1" customWidth="1"/>
    <col min="4104" max="4104" width="20.88671875" style="1" customWidth="1"/>
    <col min="4105" max="4105" width="22" style="1" customWidth="1"/>
    <col min="4106" max="4352" width="11" style="1"/>
    <col min="4353" max="4353" width="1.5546875" style="1" customWidth="1"/>
    <col min="4354" max="4354" width="11" style="1"/>
    <col min="4355" max="4355" width="46" style="1" customWidth="1"/>
    <col min="4356" max="4356" width="21.5546875" style="1" customWidth="1"/>
    <col min="4357" max="4357" width="21.44140625" style="1" customWidth="1"/>
    <col min="4358" max="4358" width="21" style="1" customWidth="1"/>
    <col min="4359" max="4359" width="21" style="1" bestFit="1" customWidth="1"/>
    <col min="4360" max="4360" width="20.88671875" style="1" customWidth="1"/>
    <col min="4361" max="4361" width="22" style="1" customWidth="1"/>
    <col min="4362" max="4608" width="11" style="1"/>
    <col min="4609" max="4609" width="1.5546875" style="1" customWidth="1"/>
    <col min="4610" max="4610" width="11" style="1"/>
    <col min="4611" max="4611" width="46" style="1" customWidth="1"/>
    <col min="4612" max="4612" width="21.5546875" style="1" customWidth="1"/>
    <col min="4613" max="4613" width="21.44140625" style="1" customWidth="1"/>
    <col min="4614" max="4614" width="21" style="1" customWidth="1"/>
    <col min="4615" max="4615" width="21" style="1" bestFit="1" customWidth="1"/>
    <col min="4616" max="4616" width="20.88671875" style="1" customWidth="1"/>
    <col min="4617" max="4617" width="22" style="1" customWidth="1"/>
    <col min="4618" max="4864" width="11" style="1"/>
    <col min="4865" max="4865" width="1.5546875" style="1" customWidth="1"/>
    <col min="4866" max="4866" width="11" style="1"/>
    <col min="4867" max="4867" width="46" style="1" customWidth="1"/>
    <col min="4868" max="4868" width="21.5546875" style="1" customWidth="1"/>
    <col min="4869" max="4869" width="21.44140625" style="1" customWidth="1"/>
    <col min="4870" max="4870" width="21" style="1" customWidth="1"/>
    <col min="4871" max="4871" width="21" style="1" bestFit="1" customWidth="1"/>
    <col min="4872" max="4872" width="20.88671875" style="1" customWidth="1"/>
    <col min="4873" max="4873" width="22" style="1" customWidth="1"/>
    <col min="4874" max="5120" width="11" style="1"/>
    <col min="5121" max="5121" width="1.5546875" style="1" customWidth="1"/>
    <col min="5122" max="5122" width="11" style="1"/>
    <col min="5123" max="5123" width="46" style="1" customWidth="1"/>
    <col min="5124" max="5124" width="21.5546875" style="1" customWidth="1"/>
    <col min="5125" max="5125" width="21.44140625" style="1" customWidth="1"/>
    <col min="5126" max="5126" width="21" style="1" customWidth="1"/>
    <col min="5127" max="5127" width="21" style="1" bestFit="1" customWidth="1"/>
    <col min="5128" max="5128" width="20.88671875" style="1" customWidth="1"/>
    <col min="5129" max="5129" width="22" style="1" customWidth="1"/>
    <col min="5130" max="5376" width="11" style="1"/>
    <col min="5377" max="5377" width="1.5546875" style="1" customWidth="1"/>
    <col min="5378" max="5378" width="11" style="1"/>
    <col min="5379" max="5379" width="46" style="1" customWidth="1"/>
    <col min="5380" max="5380" width="21.5546875" style="1" customWidth="1"/>
    <col min="5381" max="5381" width="21.44140625" style="1" customWidth="1"/>
    <col min="5382" max="5382" width="21" style="1" customWidth="1"/>
    <col min="5383" max="5383" width="21" style="1" bestFit="1" customWidth="1"/>
    <col min="5384" max="5384" width="20.88671875" style="1" customWidth="1"/>
    <col min="5385" max="5385" width="22" style="1" customWidth="1"/>
    <col min="5386" max="5632" width="11" style="1"/>
    <col min="5633" max="5633" width="1.5546875" style="1" customWidth="1"/>
    <col min="5634" max="5634" width="11" style="1"/>
    <col min="5635" max="5635" width="46" style="1" customWidth="1"/>
    <col min="5636" max="5636" width="21.5546875" style="1" customWidth="1"/>
    <col min="5637" max="5637" width="21.44140625" style="1" customWidth="1"/>
    <col min="5638" max="5638" width="21" style="1" customWidth="1"/>
    <col min="5639" max="5639" width="21" style="1" bestFit="1" customWidth="1"/>
    <col min="5640" max="5640" width="20.88671875" style="1" customWidth="1"/>
    <col min="5641" max="5641" width="22" style="1" customWidth="1"/>
    <col min="5642" max="5888" width="11" style="1"/>
    <col min="5889" max="5889" width="1.5546875" style="1" customWidth="1"/>
    <col min="5890" max="5890" width="11" style="1"/>
    <col min="5891" max="5891" width="46" style="1" customWidth="1"/>
    <col min="5892" max="5892" width="21.5546875" style="1" customWidth="1"/>
    <col min="5893" max="5893" width="21.44140625" style="1" customWidth="1"/>
    <col min="5894" max="5894" width="21" style="1" customWidth="1"/>
    <col min="5895" max="5895" width="21" style="1" bestFit="1" customWidth="1"/>
    <col min="5896" max="5896" width="20.88671875" style="1" customWidth="1"/>
    <col min="5897" max="5897" width="22" style="1" customWidth="1"/>
    <col min="5898" max="6144" width="11" style="1"/>
    <col min="6145" max="6145" width="1.5546875" style="1" customWidth="1"/>
    <col min="6146" max="6146" width="11" style="1"/>
    <col min="6147" max="6147" width="46" style="1" customWidth="1"/>
    <col min="6148" max="6148" width="21.5546875" style="1" customWidth="1"/>
    <col min="6149" max="6149" width="21.44140625" style="1" customWidth="1"/>
    <col min="6150" max="6150" width="21" style="1" customWidth="1"/>
    <col min="6151" max="6151" width="21" style="1" bestFit="1" customWidth="1"/>
    <col min="6152" max="6152" width="20.88671875" style="1" customWidth="1"/>
    <col min="6153" max="6153" width="22" style="1" customWidth="1"/>
    <col min="6154" max="6400" width="11" style="1"/>
    <col min="6401" max="6401" width="1.5546875" style="1" customWidth="1"/>
    <col min="6402" max="6402" width="11" style="1"/>
    <col min="6403" max="6403" width="46" style="1" customWidth="1"/>
    <col min="6404" max="6404" width="21.5546875" style="1" customWidth="1"/>
    <col min="6405" max="6405" width="21.44140625" style="1" customWidth="1"/>
    <col min="6406" max="6406" width="21" style="1" customWidth="1"/>
    <col min="6407" max="6407" width="21" style="1" bestFit="1" customWidth="1"/>
    <col min="6408" max="6408" width="20.88671875" style="1" customWidth="1"/>
    <col min="6409" max="6409" width="22" style="1" customWidth="1"/>
    <col min="6410" max="6656" width="11" style="1"/>
    <col min="6657" max="6657" width="1.5546875" style="1" customWidth="1"/>
    <col min="6658" max="6658" width="11" style="1"/>
    <col min="6659" max="6659" width="46" style="1" customWidth="1"/>
    <col min="6660" max="6660" width="21.5546875" style="1" customWidth="1"/>
    <col min="6661" max="6661" width="21.44140625" style="1" customWidth="1"/>
    <col min="6662" max="6662" width="21" style="1" customWidth="1"/>
    <col min="6663" max="6663" width="21" style="1" bestFit="1" customWidth="1"/>
    <col min="6664" max="6664" width="20.88671875" style="1" customWidth="1"/>
    <col min="6665" max="6665" width="22" style="1" customWidth="1"/>
    <col min="6666" max="6912" width="11" style="1"/>
    <col min="6913" max="6913" width="1.5546875" style="1" customWidth="1"/>
    <col min="6914" max="6914" width="11" style="1"/>
    <col min="6915" max="6915" width="46" style="1" customWidth="1"/>
    <col min="6916" max="6916" width="21.5546875" style="1" customWidth="1"/>
    <col min="6917" max="6917" width="21.44140625" style="1" customWidth="1"/>
    <col min="6918" max="6918" width="21" style="1" customWidth="1"/>
    <col min="6919" max="6919" width="21" style="1" bestFit="1" customWidth="1"/>
    <col min="6920" max="6920" width="20.88671875" style="1" customWidth="1"/>
    <col min="6921" max="6921" width="22" style="1" customWidth="1"/>
    <col min="6922" max="7168" width="11" style="1"/>
    <col min="7169" max="7169" width="1.5546875" style="1" customWidth="1"/>
    <col min="7170" max="7170" width="11" style="1"/>
    <col min="7171" max="7171" width="46" style="1" customWidth="1"/>
    <col min="7172" max="7172" width="21.5546875" style="1" customWidth="1"/>
    <col min="7173" max="7173" width="21.44140625" style="1" customWidth="1"/>
    <col min="7174" max="7174" width="21" style="1" customWidth="1"/>
    <col min="7175" max="7175" width="21" style="1" bestFit="1" customWidth="1"/>
    <col min="7176" max="7176" width="20.88671875" style="1" customWidth="1"/>
    <col min="7177" max="7177" width="22" style="1" customWidth="1"/>
    <col min="7178" max="7424" width="11" style="1"/>
    <col min="7425" max="7425" width="1.5546875" style="1" customWidth="1"/>
    <col min="7426" max="7426" width="11" style="1"/>
    <col min="7427" max="7427" width="46" style="1" customWidth="1"/>
    <col min="7428" max="7428" width="21.5546875" style="1" customWidth="1"/>
    <col min="7429" max="7429" width="21.44140625" style="1" customWidth="1"/>
    <col min="7430" max="7430" width="21" style="1" customWidth="1"/>
    <col min="7431" max="7431" width="21" style="1" bestFit="1" customWidth="1"/>
    <col min="7432" max="7432" width="20.88671875" style="1" customWidth="1"/>
    <col min="7433" max="7433" width="22" style="1" customWidth="1"/>
    <col min="7434" max="7680" width="11" style="1"/>
    <col min="7681" max="7681" width="1.5546875" style="1" customWidth="1"/>
    <col min="7682" max="7682" width="11" style="1"/>
    <col min="7683" max="7683" width="46" style="1" customWidth="1"/>
    <col min="7684" max="7684" width="21.5546875" style="1" customWidth="1"/>
    <col min="7685" max="7685" width="21.44140625" style="1" customWidth="1"/>
    <col min="7686" max="7686" width="21" style="1" customWidth="1"/>
    <col min="7687" max="7687" width="21" style="1" bestFit="1" customWidth="1"/>
    <col min="7688" max="7688" width="20.88671875" style="1" customWidth="1"/>
    <col min="7689" max="7689" width="22" style="1" customWidth="1"/>
    <col min="7690" max="7936" width="11" style="1"/>
    <col min="7937" max="7937" width="1.5546875" style="1" customWidth="1"/>
    <col min="7938" max="7938" width="11" style="1"/>
    <col min="7939" max="7939" width="46" style="1" customWidth="1"/>
    <col min="7940" max="7940" width="21.5546875" style="1" customWidth="1"/>
    <col min="7941" max="7941" width="21.44140625" style="1" customWidth="1"/>
    <col min="7942" max="7942" width="21" style="1" customWidth="1"/>
    <col min="7943" max="7943" width="21" style="1" bestFit="1" customWidth="1"/>
    <col min="7944" max="7944" width="20.88671875" style="1" customWidth="1"/>
    <col min="7945" max="7945" width="22" style="1" customWidth="1"/>
    <col min="7946" max="8192" width="11" style="1"/>
    <col min="8193" max="8193" width="1.5546875" style="1" customWidth="1"/>
    <col min="8194" max="8194" width="11" style="1"/>
    <col min="8195" max="8195" width="46" style="1" customWidth="1"/>
    <col min="8196" max="8196" width="21.5546875" style="1" customWidth="1"/>
    <col min="8197" max="8197" width="21.44140625" style="1" customWidth="1"/>
    <col min="8198" max="8198" width="21" style="1" customWidth="1"/>
    <col min="8199" max="8199" width="21" style="1" bestFit="1" customWidth="1"/>
    <col min="8200" max="8200" width="20.88671875" style="1" customWidth="1"/>
    <col min="8201" max="8201" width="22" style="1" customWidth="1"/>
    <col min="8202" max="8448" width="11" style="1"/>
    <col min="8449" max="8449" width="1.5546875" style="1" customWidth="1"/>
    <col min="8450" max="8450" width="11" style="1"/>
    <col min="8451" max="8451" width="46" style="1" customWidth="1"/>
    <col min="8452" max="8452" width="21.5546875" style="1" customWidth="1"/>
    <col min="8453" max="8453" width="21.44140625" style="1" customWidth="1"/>
    <col min="8454" max="8454" width="21" style="1" customWidth="1"/>
    <col min="8455" max="8455" width="21" style="1" bestFit="1" customWidth="1"/>
    <col min="8456" max="8456" width="20.88671875" style="1" customWidth="1"/>
    <col min="8457" max="8457" width="22" style="1" customWidth="1"/>
    <col min="8458" max="8704" width="11" style="1"/>
    <col min="8705" max="8705" width="1.5546875" style="1" customWidth="1"/>
    <col min="8706" max="8706" width="11" style="1"/>
    <col min="8707" max="8707" width="46" style="1" customWidth="1"/>
    <col min="8708" max="8708" width="21.5546875" style="1" customWidth="1"/>
    <col min="8709" max="8709" width="21.44140625" style="1" customWidth="1"/>
    <col min="8710" max="8710" width="21" style="1" customWidth="1"/>
    <col min="8711" max="8711" width="21" style="1" bestFit="1" customWidth="1"/>
    <col min="8712" max="8712" width="20.88671875" style="1" customWidth="1"/>
    <col min="8713" max="8713" width="22" style="1" customWidth="1"/>
    <col min="8714" max="8960" width="11" style="1"/>
    <col min="8961" max="8961" width="1.5546875" style="1" customWidth="1"/>
    <col min="8962" max="8962" width="11" style="1"/>
    <col min="8963" max="8963" width="46" style="1" customWidth="1"/>
    <col min="8964" max="8964" width="21.5546875" style="1" customWidth="1"/>
    <col min="8965" max="8965" width="21.44140625" style="1" customWidth="1"/>
    <col min="8966" max="8966" width="21" style="1" customWidth="1"/>
    <col min="8967" max="8967" width="21" style="1" bestFit="1" customWidth="1"/>
    <col min="8968" max="8968" width="20.88671875" style="1" customWidth="1"/>
    <col min="8969" max="8969" width="22" style="1" customWidth="1"/>
    <col min="8970" max="9216" width="11" style="1"/>
    <col min="9217" max="9217" width="1.5546875" style="1" customWidth="1"/>
    <col min="9218" max="9218" width="11" style="1"/>
    <col min="9219" max="9219" width="46" style="1" customWidth="1"/>
    <col min="9220" max="9220" width="21.5546875" style="1" customWidth="1"/>
    <col min="9221" max="9221" width="21.44140625" style="1" customWidth="1"/>
    <col min="9222" max="9222" width="21" style="1" customWidth="1"/>
    <col min="9223" max="9223" width="21" style="1" bestFit="1" customWidth="1"/>
    <col min="9224" max="9224" width="20.88671875" style="1" customWidth="1"/>
    <col min="9225" max="9225" width="22" style="1" customWidth="1"/>
    <col min="9226" max="9472" width="11" style="1"/>
    <col min="9473" max="9473" width="1.5546875" style="1" customWidth="1"/>
    <col min="9474" max="9474" width="11" style="1"/>
    <col min="9475" max="9475" width="46" style="1" customWidth="1"/>
    <col min="9476" max="9476" width="21.5546875" style="1" customWidth="1"/>
    <col min="9477" max="9477" width="21.44140625" style="1" customWidth="1"/>
    <col min="9478" max="9478" width="21" style="1" customWidth="1"/>
    <col min="9479" max="9479" width="21" style="1" bestFit="1" customWidth="1"/>
    <col min="9480" max="9480" width="20.88671875" style="1" customWidth="1"/>
    <col min="9481" max="9481" width="22" style="1" customWidth="1"/>
    <col min="9482" max="9728" width="11" style="1"/>
    <col min="9729" max="9729" width="1.5546875" style="1" customWidth="1"/>
    <col min="9730" max="9730" width="11" style="1"/>
    <col min="9731" max="9731" width="46" style="1" customWidth="1"/>
    <col min="9732" max="9732" width="21.5546875" style="1" customWidth="1"/>
    <col min="9733" max="9733" width="21.44140625" style="1" customWidth="1"/>
    <col min="9734" max="9734" width="21" style="1" customWidth="1"/>
    <col min="9735" max="9735" width="21" style="1" bestFit="1" customWidth="1"/>
    <col min="9736" max="9736" width="20.88671875" style="1" customWidth="1"/>
    <col min="9737" max="9737" width="22" style="1" customWidth="1"/>
    <col min="9738" max="9984" width="11" style="1"/>
    <col min="9985" max="9985" width="1.5546875" style="1" customWidth="1"/>
    <col min="9986" max="9986" width="11" style="1"/>
    <col min="9987" max="9987" width="46" style="1" customWidth="1"/>
    <col min="9988" max="9988" width="21.5546875" style="1" customWidth="1"/>
    <col min="9989" max="9989" width="21.44140625" style="1" customWidth="1"/>
    <col min="9990" max="9990" width="21" style="1" customWidth="1"/>
    <col min="9991" max="9991" width="21" style="1" bestFit="1" customWidth="1"/>
    <col min="9992" max="9992" width="20.88671875" style="1" customWidth="1"/>
    <col min="9993" max="9993" width="22" style="1" customWidth="1"/>
    <col min="9994" max="10240" width="11" style="1"/>
    <col min="10241" max="10241" width="1.5546875" style="1" customWidth="1"/>
    <col min="10242" max="10242" width="11" style="1"/>
    <col min="10243" max="10243" width="46" style="1" customWidth="1"/>
    <col min="10244" max="10244" width="21.5546875" style="1" customWidth="1"/>
    <col min="10245" max="10245" width="21.44140625" style="1" customWidth="1"/>
    <col min="10246" max="10246" width="21" style="1" customWidth="1"/>
    <col min="10247" max="10247" width="21" style="1" bestFit="1" customWidth="1"/>
    <col min="10248" max="10248" width="20.88671875" style="1" customWidth="1"/>
    <col min="10249" max="10249" width="22" style="1" customWidth="1"/>
    <col min="10250" max="10496" width="11" style="1"/>
    <col min="10497" max="10497" width="1.5546875" style="1" customWidth="1"/>
    <col min="10498" max="10498" width="11" style="1"/>
    <col min="10499" max="10499" width="46" style="1" customWidth="1"/>
    <col min="10500" max="10500" width="21.5546875" style="1" customWidth="1"/>
    <col min="10501" max="10501" width="21.44140625" style="1" customWidth="1"/>
    <col min="10502" max="10502" width="21" style="1" customWidth="1"/>
    <col min="10503" max="10503" width="21" style="1" bestFit="1" customWidth="1"/>
    <col min="10504" max="10504" width="20.88671875" style="1" customWidth="1"/>
    <col min="10505" max="10505" width="22" style="1" customWidth="1"/>
    <col min="10506" max="10752" width="11" style="1"/>
    <col min="10753" max="10753" width="1.5546875" style="1" customWidth="1"/>
    <col min="10754" max="10754" width="11" style="1"/>
    <col min="10755" max="10755" width="46" style="1" customWidth="1"/>
    <col min="10756" max="10756" width="21.5546875" style="1" customWidth="1"/>
    <col min="10757" max="10757" width="21.44140625" style="1" customWidth="1"/>
    <col min="10758" max="10758" width="21" style="1" customWidth="1"/>
    <col min="10759" max="10759" width="21" style="1" bestFit="1" customWidth="1"/>
    <col min="10760" max="10760" width="20.88671875" style="1" customWidth="1"/>
    <col min="10761" max="10761" width="22" style="1" customWidth="1"/>
    <col min="10762" max="11008" width="11" style="1"/>
    <col min="11009" max="11009" width="1.5546875" style="1" customWidth="1"/>
    <col min="11010" max="11010" width="11" style="1"/>
    <col min="11011" max="11011" width="46" style="1" customWidth="1"/>
    <col min="11012" max="11012" width="21.5546875" style="1" customWidth="1"/>
    <col min="11013" max="11013" width="21.44140625" style="1" customWidth="1"/>
    <col min="11014" max="11014" width="21" style="1" customWidth="1"/>
    <col min="11015" max="11015" width="21" style="1" bestFit="1" customWidth="1"/>
    <col min="11016" max="11016" width="20.88671875" style="1" customWidth="1"/>
    <col min="11017" max="11017" width="22" style="1" customWidth="1"/>
    <col min="11018" max="11264" width="11" style="1"/>
    <col min="11265" max="11265" width="1.5546875" style="1" customWidth="1"/>
    <col min="11266" max="11266" width="11" style="1"/>
    <col min="11267" max="11267" width="46" style="1" customWidth="1"/>
    <col min="11268" max="11268" width="21.5546875" style="1" customWidth="1"/>
    <col min="11269" max="11269" width="21.44140625" style="1" customWidth="1"/>
    <col min="11270" max="11270" width="21" style="1" customWidth="1"/>
    <col min="11271" max="11271" width="21" style="1" bestFit="1" customWidth="1"/>
    <col min="11272" max="11272" width="20.88671875" style="1" customWidth="1"/>
    <col min="11273" max="11273" width="22" style="1" customWidth="1"/>
    <col min="11274" max="11520" width="11" style="1"/>
    <col min="11521" max="11521" width="1.5546875" style="1" customWidth="1"/>
    <col min="11522" max="11522" width="11" style="1"/>
    <col min="11523" max="11523" width="46" style="1" customWidth="1"/>
    <col min="11524" max="11524" width="21.5546875" style="1" customWidth="1"/>
    <col min="11525" max="11525" width="21.44140625" style="1" customWidth="1"/>
    <col min="11526" max="11526" width="21" style="1" customWidth="1"/>
    <col min="11527" max="11527" width="21" style="1" bestFit="1" customWidth="1"/>
    <col min="11528" max="11528" width="20.88671875" style="1" customWidth="1"/>
    <col min="11529" max="11529" width="22" style="1" customWidth="1"/>
    <col min="11530" max="11776" width="11" style="1"/>
    <col min="11777" max="11777" width="1.5546875" style="1" customWidth="1"/>
    <col min="11778" max="11778" width="11" style="1"/>
    <col min="11779" max="11779" width="46" style="1" customWidth="1"/>
    <col min="11780" max="11780" width="21.5546875" style="1" customWidth="1"/>
    <col min="11781" max="11781" width="21.44140625" style="1" customWidth="1"/>
    <col min="11782" max="11782" width="21" style="1" customWidth="1"/>
    <col min="11783" max="11783" width="21" style="1" bestFit="1" customWidth="1"/>
    <col min="11784" max="11784" width="20.88671875" style="1" customWidth="1"/>
    <col min="11785" max="11785" width="22" style="1" customWidth="1"/>
    <col min="11786" max="12032" width="11" style="1"/>
    <col min="12033" max="12033" width="1.5546875" style="1" customWidth="1"/>
    <col min="12034" max="12034" width="11" style="1"/>
    <col min="12035" max="12035" width="46" style="1" customWidth="1"/>
    <col min="12036" max="12036" width="21.5546875" style="1" customWidth="1"/>
    <col min="12037" max="12037" width="21.44140625" style="1" customWidth="1"/>
    <col min="12038" max="12038" width="21" style="1" customWidth="1"/>
    <col min="12039" max="12039" width="21" style="1" bestFit="1" customWidth="1"/>
    <col min="12040" max="12040" width="20.88671875" style="1" customWidth="1"/>
    <col min="12041" max="12041" width="22" style="1" customWidth="1"/>
    <col min="12042" max="12288" width="11" style="1"/>
    <col min="12289" max="12289" width="1.5546875" style="1" customWidth="1"/>
    <col min="12290" max="12290" width="11" style="1"/>
    <col min="12291" max="12291" width="46" style="1" customWidth="1"/>
    <col min="12292" max="12292" width="21.5546875" style="1" customWidth="1"/>
    <col min="12293" max="12293" width="21.44140625" style="1" customWidth="1"/>
    <col min="12294" max="12294" width="21" style="1" customWidth="1"/>
    <col min="12295" max="12295" width="21" style="1" bestFit="1" customWidth="1"/>
    <col min="12296" max="12296" width="20.88671875" style="1" customWidth="1"/>
    <col min="12297" max="12297" width="22" style="1" customWidth="1"/>
    <col min="12298" max="12544" width="11" style="1"/>
    <col min="12545" max="12545" width="1.5546875" style="1" customWidth="1"/>
    <col min="12546" max="12546" width="11" style="1"/>
    <col min="12547" max="12547" width="46" style="1" customWidth="1"/>
    <col min="12548" max="12548" width="21.5546875" style="1" customWidth="1"/>
    <col min="12549" max="12549" width="21.44140625" style="1" customWidth="1"/>
    <col min="12550" max="12550" width="21" style="1" customWidth="1"/>
    <col min="12551" max="12551" width="21" style="1" bestFit="1" customWidth="1"/>
    <col min="12552" max="12552" width="20.88671875" style="1" customWidth="1"/>
    <col min="12553" max="12553" width="22" style="1" customWidth="1"/>
    <col min="12554" max="12800" width="11" style="1"/>
    <col min="12801" max="12801" width="1.5546875" style="1" customWidth="1"/>
    <col min="12802" max="12802" width="11" style="1"/>
    <col min="12803" max="12803" width="46" style="1" customWidth="1"/>
    <col min="12804" max="12804" width="21.5546875" style="1" customWidth="1"/>
    <col min="12805" max="12805" width="21.44140625" style="1" customWidth="1"/>
    <col min="12806" max="12806" width="21" style="1" customWidth="1"/>
    <col min="12807" max="12807" width="21" style="1" bestFit="1" customWidth="1"/>
    <col min="12808" max="12808" width="20.88671875" style="1" customWidth="1"/>
    <col min="12809" max="12809" width="22" style="1" customWidth="1"/>
    <col min="12810" max="13056" width="11" style="1"/>
    <col min="13057" max="13057" width="1.5546875" style="1" customWidth="1"/>
    <col min="13058" max="13058" width="11" style="1"/>
    <col min="13059" max="13059" width="46" style="1" customWidth="1"/>
    <col min="13060" max="13060" width="21.5546875" style="1" customWidth="1"/>
    <col min="13061" max="13061" width="21.44140625" style="1" customWidth="1"/>
    <col min="13062" max="13062" width="21" style="1" customWidth="1"/>
    <col min="13063" max="13063" width="21" style="1" bestFit="1" customWidth="1"/>
    <col min="13064" max="13064" width="20.88671875" style="1" customWidth="1"/>
    <col min="13065" max="13065" width="22" style="1" customWidth="1"/>
    <col min="13066" max="13312" width="11" style="1"/>
    <col min="13313" max="13313" width="1.5546875" style="1" customWidth="1"/>
    <col min="13314" max="13314" width="11" style="1"/>
    <col min="13315" max="13315" width="46" style="1" customWidth="1"/>
    <col min="13316" max="13316" width="21.5546875" style="1" customWidth="1"/>
    <col min="13317" max="13317" width="21.44140625" style="1" customWidth="1"/>
    <col min="13318" max="13318" width="21" style="1" customWidth="1"/>
    <col min="13319" max="13319" width="21" style="1" bestFit="1" customWidth="1"/>
    <col min="13320" max="13320" width="20.88671875" style="1" customWidth="1"/>
    <col min="13321" max="13321" width="22" style="1" customWidth="1"/>
    <col min="13322" max="13568" width="11" style="1"/>
    <col min="13569" max="13569" width="1.5546875" style="1" customWidth="1"/>
    <col min="13570" max="13570" width="11" style="1"/>
    <col min="13571" max="13571" width="46" style="1" customWidth="1"/>
    <col min="13572" max="13572" width="21.5546875" style="1" customWidth="1"/>
    <col min="13573" max="13573" width="21.44140625" style="1" customWidth="1"/>
    <col min="13574" max="13574" width="21" style="1" customWidth="1"/>
    <col min="13575" max="13575" width="21" style="1" bestFit="1" customWidth="1"/>
    <col min="13576" max="13576" width="20.88671875" style="1" customWidth="1"/>
    <col min="13577" max="13577" width="22" style="1" customWidth="1"/>
    <col min="13578" max="13824" width="11" style="1"/>
    <col min="13825" max="13825" width="1.5546875" style="1" customWidth="1"/>
    <col min="13826" max="13826" width="11" style="1"/>
    <col min="13827" max="13827" width="46" style="1" customWidth="1"/>
    <col min="13828" max="13828" width="21.5546875" style="1" customWidth="1"/>
    <col min="13829" max="13829" width="21.44140625" style="1" customWidth="1"/>
    <col min="13830" max="13830" width="21" style="1" customWidth="1"/>
    <col min="13831" max="13831" width="21" style="1" bestFit="1" customWidth="1"/>
    <col min="13832" max="13832" width="20.88671875" style="1" customWidth="1"/>
    <col min="13833" max="13833" width="22" style="1" customWidth="1"/>
    <col min="13834" max="14080" width="11" style="1"/>
    <col min="14081" max="14081" width="1.5546875" style="1" customWidth="1"/>
    <col min="14082" max="14082" width="11" style="1"/>
    <col min="14083" max="14083" width="46" style="1" customWidth="1"/>
    <col min="14084" max="14084" width="21.5546875" style="1" customWidth="1"/>
    <col min="14085" max="14085" width="21.44140625" style="1" customWidth="1"/>
    <col min="14086" max="14086" width="21" style="1" customWidth="1"/>
    <col min="14087" max="14087" width="21" style="1" bestFit="1" customWidth="1"/>
    <col min="14088" max="14088" width="20.88671875" style="1" customWidth="1"/>
    <col min="14089" max="14089" width="22" style="1" customWidth="1"/>
    <col min="14090" max="14336" width="11" style="1"/>
    <col min="14337" max="14337" width="1.5546875" style="1" customWidth="1"/>
    <col min="14338" max="14338" width="11" style="1"/>
    <col min="14339" max="14339" width="46" style="1" customWidth="1"/>
    <col min="14340" max="14340" width="21.5546875" style="1" customWidth="1"/>
    <col min="14341" max="14341" width="21.44140625" style="1" customWidth="1"/>
    <col min="14342" max="14342" width="21" style="1" customWidth="1"/>
    <col min="14343" max="14343" width="21" style="1" bestFit="1" customWidth="1"/>
    <col min="14344" max="14344" width="20.88671875" style="1" customWidth="1"/>
    <col min="14345" max="14345" width="22" style="1" customWidth="1"/>
    <col min="14346" max="14592" width="11" style="1"/>
    <col min="14593" max="14593" width="1.5546875" style="1" customWidth="1"/>
    <col min="14594" max="14594" width="11" style="1"/>
    <col min="14595" max="14595" width="46" style="1" customWidth="1"/>
    <col min="14596" max="14596" width="21.5546875" style="1" customWidth="1"/>
    <col min="14597" max="14597" width="21.44140625" style="1" customWidth="1"/>
    <col min="14598" max="14598" width="21" style="1" customWidth="1"/>
    <col min="14599" max="14599" width="21" style="1" bestFit="1" customWidth="1"/>
    <col min="14600" max="14600" width="20.88671875" style="1" customWidth="1"/>
    <col min="14601" max="14601" width="22" style="1" customWidth="1"/>
    <col min="14602" max="14848" width="11" style="1"/>
    <col min="14849" max="14849" width="1.5546875" style="1" customWidth="1"/>
    <col min="14850" max="14850" width="11" style="1"/>
    <col min="14851" max="14851" width="46" style="1" customWidth="1"/>
    <col min="14852" max="14852" width="21.5546875" style="1" customWidth="1"/>
    <col min="14853" max="14853" width="21.44140625" style="1" customWidth="1"/>
    <col min="14854" max="14854" width="21" style="1" customWidth="1"/>
    <col min="14855" max="14855" width="21" style="1" bestFit="1" customWidth="1"/>
    <col min="14856" max="14856" width="20.88671875" style="1" customWidth="1"/>
    <col min="14857" max="14857" width="22" style="1" customWidth="1"/>
    <col min="14858" max="15104" width="11" style="1"/>
    <col min="15105" max="15105" width="1.5546875" style="1" customWidth="1"/>
    <col min="15106" max="15106" width="11" style="1"/>
    <col min="15107" max="15107" width="46" style="1" customWidth="1"/>
    <col min="15108" max="15108" width="21.5546875" style="1" customWidth="1"/>
    <col min="15109" max="15109" width="21.44140625" style="1" customWidth="1"/>
    <col min="15110" max="15110" width="21" style="1" customWidth="1"/>
    <col min="15111" max="15111" width="21" style="1" bestFit="1" customWidth="1"/>
    <col min="15112" max="15112" width="20.88671875" style="1" customWidth="1"/>
    <col min="15113" max="15113" width="22" style="1" customWidth="1"/>
    <col min="15114" max="15360" width="11" style="1"/>
    <col min="15361" max="15361" width="1.5546875" style="1" customWidth="1"/>
    <col min="15362" max="15362" width="11" style="1"/>
    <col min="15363" max="15363" width="46" style="1" customWidth="1"/>
    <col min="15364" max="15364" width="21.5546875" style="1" customWidth="1"/>
    <col min="15365" max="15365" width="21.44140625" style="1" customWidth="1"/>
    <col min="15366" max="15366" width="21" style="1" customWidth="1"/>
    <col min="15367" max="15367" width="21" style="1" bestFit="1" customWidth="1"/>
    <col min="15368" max="15368" width="20.88671875" style="1" customWidth="1"/>
    <col min="15369" max="15369" width="22" style="1" customWidth="1"/>
    <col min="15370" max="15616" width="11" style="1"/>
    <col min="15617" max="15617" width="1.5546875" style="1" customWidth="1"/>
    <col min="15618" max="15618" width="11" style="1"/>
    <col min="15619" max="15619" width="46" style="1" customWidth="1"/>
    <col min="15620" max="15620" width="21.5546875" style="1" customWidth="1"/>
    <col min="15621" max="15621" width="21.44140625" style="1" customWidth="1"/>
    <col min="15622" max="15622" width="21" style="1" customWidth="1"/>
    <col min="15623" max="15623" width="21" style="1" bestFit="1" customWidth="1"/>
    <col min="15624" max="15624" width="20.88671875" style="1" customWidth="1"/>
    <col min="15625" max="15625" width="22" style="1" customWidth="1"/>
    <col min="15626" max="15872" width="11" style="1"/>
    <col min="15873" max="15873" width="1.5546875" style="1" customWidth="1"/>
    <col min="15874" max="15874" width="11" style="1"/>
    <col min="15875" max="15875" width="46" style="1" customWidth="1"/>
    <col min="15876" max="15876" width="21.5546875" style="1" customWidth="1"/>
    <col min="15877" max="15877" width="21.44140625" style="1" customWidth="1"/>
    <col min="15878" max="15878" width="21" style="1" customWidth="1"/>
    <col min="15879" max="15879" width="21" style="1" bestFit="1" customWidth="1"/>
    <col min="15880" max="15880" width="20.88671875" style="1" customWidth="1"/>
    <col min="15881" max="15881" width="22" style="1" customWidth="1"/>
    <col min="15882" max="16128" width="11" style="1"/>
    <col min="16129" max="16129" width="1.5546875" style="1" customWidth="1"/>
    <col min="16130" max="16130" width="11" style="1"/>
    <col min="16131" max="16131" width="46" style="1" customWidth="1"/>
    <col min="16132" max="16132" width="21.5546875" style="1" customWidth="1"/>
    <col min="16133" max="16133" width="21.44140625" style="1" customWidth="1"/>
    <col min="16134" max="16134" width="21" style="1" customWidth="1"/>
    <col min="16135" max="16135" width="21" style="1" bestFit="1" customWidth="1"/>
    <col min="16136" max="16136" width="20.88671875" style="1" customWidth="1"/>
    <col min="16137" max="16137" width="22" style="1" customWidth="1"/>
    <col min="16138" max="16384" width="11" style="1"/>
  </cols>
  <sheetData>
    <row r="1" spans="2:9" ht="14.4" thickBot="1" x14ac:dyDescent="0.35"/>
    <row r="2" spans="2:9" ht="17.399999999999999" x14ac:dyDescent="0.3">
      <c r="B2" s="173" t="s">
        <v>0</v>
      </c>
      <c r="C2" s="174"/>
      <c r="D2" s="174"/>
      <c r="E2" s="174"/>
      <c r="F2" s="174"/>
      <c r="G2" s="174"/>
      <c r="H2" s="174"/>
      <c r="I2" s="218"/>
    </row>
    <row r="3" spans="2:9" ht="17.399999999999999" x14ac:dyDescent="0.3">
      <c r="B3" s="194" t="s">
        <v>305</v>
      </c>
      <c r="C3" s="195"/>
      <c r="D3" s="195"/>
      <c r="E3" s="195"/>
      <c r="F3" s="195"/>
      <c r="G3" s="195"/>
      <c r="H3" s="195"/>
      <c r="I3" s="219"/>
    </row>
    <row r="4" spans="2:9" ht="17.399999999999999" x14ac:dyDescent="0.3">
      <c r="B4" s="194" t="s">
        <v>306</v>
      </c>
      <c r="C4" s="195"/>
      <c r="D4" s="195"/>
      <c r="E4" s="195"/>
      <c r="F4" s="195"/>
      <c r="G4" s="195"/>
      <c r="H4" s="195"/>
      <c r="I4" s="219"/>
    </row>
    <row r="5" spans="2:9" ht="17.399999999999999" x14ac:dyDescent="0.3">
      <c r="B5" s="194" t="s">
        <v>477</v>
      </c>
      <c r="C5" s="195"/>
      <c r="D5" s="195"/>
      <c r="E5" s="195"/>
      <c r="F5" s="195"/>
      <c r="G5" s="195"/>
      <c r="H5" s="195"/>
      <c r="I5" s="219"/>
    </row>
    <row r="6" spans="2:9" ht="18" thickBot="1" x14ac:dyDescent="0.35">
      <c r="B6" s="197" t="s">
        <v>2</v>
      </c>
      <c r="C6" s="198"/>
      <c r="D6" s="198"/>
      <c r="E6" s="198"/>
      <c r="F6" s="198"/>
      <c r="G6" s="198"/>
      <c r="H6" s="198"/>
      <c r="I6" s="219"/>
    </row>
    <row r="7" spans="2:9" ht="15.75" customHeight="1" x14ac:dyDescent="0.3">
      <c r="B7" s="220" t="s">
        <v>3</v>
      </c>
      <c r="C7" s="221"/>
      <c r="D7" s="220" t="s">
        <v>307</v>
      </c>
      <c r="E7" s="222"/>
      <c r="F7" s="222"/>
      <c r="G7" s="222"/>
      <c r="H7" s="222"/>
      <c r="I7" s="204" t="s">
        <v>308</v>
      </c>
    </row>
    <row r="8" spans="2:9" ht="15" customHeight="1" thickBot="1" x14ac:dyDescent="0.35">
      <c r="B8" s="194"/>
      <c r="C8" s="196"/>
      <c r="D8" s="197"/>
      <c r="E8" s="198"/>
      <c r="F8" s="198"/>
      <c r="G8" s="198"/>
      <c r="H8" s="198"/>
      <c r="I8" s="209"/>
    </row>
    <row r="9" spans="2:9" ht="35.4" thickBot="1" x14ac:dyDescent="0.35">
      <c r="B9" s="197"/>
      <c r="C9" s="199"/>
      <c r="D9" s="100" t="s">
        <v>198</v>
      </c>
      <c r="E9" s="62" t="s">
        <v>309</v>
      </c>
      <c r="F9" s="100" t="s">
        <v>310</v>
      </c>
      <c r="G9" s="100" t="s">
        <v>196</v>
      </c>
      <c r="H9" s="101" t="s">
        <v>199</v>
      </c>
      <c r="I9" s="205"/>
    </row>
    <row r="10" spans="2:9" ht="54" customHeight="1" x14ac:dyDescent="0.3">
      <c r="B10" s="216" t="s">
        <v>311</v>
      </c>
      <c r="C10" s="217"/>
      <c r="D10" s="102">
        <f t="shared" ref="D10:I10" si="0">D11+D19+D29+D39+D49+D59+D72+D76+D63</f>
        <v>17443056</v>
      </c>
      <c r="E10" s="102">
        <f>E11+E19+E29+E39+E49+E59+E72+E76+E63</f>
        <v>0</v>
      </c>
      <c r="F10" s="102">
        <f t="shared" si="0"/>
        <v>17443056</v>
      </c>
      <c r="G10" s="103">
        <f>G11+G19+G29+G39+G49+G59+G72+G76+G63</f>
        <v>6857044.1500000004</v>
      </c>
      <c r="H10" s="104">
        <f>H11+H19+H29+H39+H49+H59+H72+H76+H63</f>
        <v>6829919.1500000004</v>
      </c>
      <c r="I10" s="105">
        <f t="shared" si="0"/>
        <v>10586011.850000001</v>
      </c>
    </row>
    <row r="11" spans="2:9" ht="36" customHeight="1" x14ac:dyDescent="0.3">
      <c r="B11" s="210" t="s">
        <v>312</v>
      </c>
      <c r="C11" s="211"/>
      <c r="D11" s="106">
        <f>SUM(D12:D18)</f>
        <v>8828118</v>
      </c>
      <c r="E11" s="106">
        <f>SUM(E12:E18)</f>
        <v>0</v>
      </c>
      <c r="F11" s="106">
        <f t="shared" ref="F11:I11" si="1">SUM(F12:F18)</f>
        <v>8828118</v>
      </c>
      <c r="G11" s="106">
        <v>3838480.7</v>
      </c>
      <c r="H11" s="106">
        <v>3838480.7</v>
      </c>
      <c r="I11" s="106">
        <f t="shared" si="1"/>
        <v>4989637.3000000007</v>
      </c>
    </row>
    <row r="12" spans="2:9" ht="41.25" customHeight="1" x14ac:dyDescent="0.3">
      <c r="B12" s="210" t="s">
        <v>313</v>
      </c>
      <c r="C12" s="211"/>
      <c r="D12" s="106">
        <v>0</v>
      </c>
      <c r="E12" s="106">
        <v>0</v>
      </c>
      <c r="F12" s="109">
        <f>D12+E12</f>
        <v>0</v>
      </c>
      <c r="G12" s="109">
        <v>0</v>
      </c>
      <c r="H12" s="109">
        <v>0</v>
      </c>
      <c r="I12" s="106">
        <f>F12-G12</f>
        <v>0</v>
      </c>
    </row>
    <row r="13" spans="2:9" ht="42.75" customHeight="1" x14ac:dyDescent="0.3">
      <c r="B13" s="210" t="s">
        <v>314</v>
      </c>
      <c r="C13" s="211"/>
      <c r="D13" s="106">
        <v>5097273.580000001</v>
      </c>
      <c r="E13" s="106">
        <v>0</v>
      </c>
      <c r="F13" s="109">
        <f t="shared" ref="F13:F18" si="2">D13+E13</f>
        <v>5097273.580000001</v>
      </c>
      <c r="G13" s="110">
        <v>2226673.13</v>
      </c>
      <c r="H13" s="111">
        <v>2226673.13</v>
      </c>
      <c r="I13" s="106">
        <f t="shared" ref="I13:I18" si="3">F13-G13</f>
        <v>2870600.4500000011</v>
      </c>
    </row>
    <row r="14" spans="2:9" ht="22.5" customHeight="1" x14ac:dyDescent="0.3">
      <c r="B14" s="210" t="s">
        <v>315</v>
      </c>
      <c r="C14" s="211"/>
      <c r="D14" s="106">
        <v>0</v>
      </c>
      <c r="E14" s="106">
        <v>0</v>
      </c>
      <c r="F14" s="109">
        <f>D14+E14</f>
        <v>0</v>
      </c>
      <c r="G14" s="109">
        <v>0</v>
      </c>
      <c r="H14" s="109">
        <v>0</v>
      </c>
      <c r="I14" s="106">
        <f t="shared" si="3"/>
        <v>0</v>
      </c>
    </row>
    <row r="15" spans="2:9" ht="26.25" customHeight="1" x14ac:dyDescent="0.3">
      <c r="B15" s="210" t="s">
        <v>316</v>
      </c>
      <c r="C15" s="211"/>
      <c r="D15" s="106">
        <v>0</v>
      </c>
      <c r="E15" s="106">
        <v>0</v>
      </c>
      <c r="F15" s="109">
        <f t="shared" si="2"/>
        <v>0</v>
      </c>
      <c r="G15" s="109">
        <v>0</v>
      </c>
      <c r="H15" s="109">
        <v>0</v>
      </c>
      <c r="I15" s="106">
        <f t="shared" si="3"/>
        <v>0</v>
      </c>
    </row>
    <row r="16" spans="2:9" ht="40.5" customHeight="1" x14ac:dyDescent="0.3">
      <c r="B16" s="210" t="s">
        <v>317</v>
      </c>
      <c r="C16" s="211"/>
      <c r="D16" s="106">
        <v>195000</v>
      </c>
      <c r="E16" s="106">
        <v>0</v>
      </c>
      <c r="F16" s="109">
        <f t="shared" si="2"/>
        <v>195000</v>
      </c>
      <c r="G16" s="109">
        <v>0</v>
      </c>
      <c r="H16" s="112">
        <v>0</v>
      </c>
      <c r="I16" s="106">
        <f t="shared" si="3"/>
        <v>195000</v>
      </c>
    </row>
    <row r="17" spans="2:9" ht="21" customHeight="1" x14ac:dyDescent="0.3">
      <c r="B17" s="210" t="s">
        <v>318</v>
      </c>
      <c r="C17" s="211"/>
      <c r="D17" s="106"/>
      <c r="E17" s="106">
        <v>0</v>
      </c>
      <c r="F17" s="109">
        <f t="shared" si="2"/>
        <v>0</v>
      </c>
      <c r="G17" s="110"/>
      <c r="H17" s="111"/>
      <c r="I17" s="106">
        <f t="shared" si="3"/>
        <v>0</v>
      </c>
    </row>
    <row r="18" spans="2:9" ht="31.5" customHeight="1" x14ac:dyDescent="0.3">
      <c r="B18" s="210" t="s">
        <v>319</v>
      </c>
      <c r="C18" s="211"/>
      <c r="D18" s="106">
        <v>3535844.42</v>
      </c>
      <c r="E18" s="106">
        <v>0</v>
      </c>
      <c r="F18" s="109">
        <f t="shared" si="2"/>
        <v>3535844.42</v>
      </c>
      <c r="G18" s="110">
        <v>1611807.57</v>
      </c>
      <c r="H18" s="111">
        <v>1611807.57</v>
      </c>
      <c r="I18" s="106">
        <f t="shared" si="3"/>
        <v>1924036.8499999999</v>
      </c>
    </row>
    <row r="19" spans="2:9" ht="37.5" customHeight="1" x14ac:dyDescent="0.3">
      <c r="B19" s="210" t="s">
        <v>320</v>
      </c>
      <c r="C19" s="211"/>
      <c r="D19" s="106">
        <f>SUM(D20:D28)</f>
        <v>900000</v>
      </c>
      <c r="E19" s="106">
        <f t="shared" ref="E19:H19" si="4">SUM(E20:E28)</f>
        <v>0</v>
      </c>
      <c r="F19" s="106">
        <f t="shared" si="4"/>
        <v>900000</v>
      </c>
      <c r="G19" s="106">
        <f t="shared" si="4"/>
        <v>345200</v>
      </c>
      <c r="H19" s="106">
        <f t="shared" si="4"/>
        <v>345200</v>
      </c>
      <c r="I19" s="106">
        <f>SUM(I20:I28)</f>
        <v>554800</v>
      </c>
    </row>
    <row r="20" spans="2:9" ht="44.25" customHeight="1" x14ac:dyDescent="0.3">
      <c r="B20" s="210" t="s">
        <v>321</v>
      </c>
      <c r="C20" s="211"/>
      <c r="D20" s="106">
        <v>0</v>
      </c>
      <c r="E20" s="109">
        <v>0</v>
      </c>
      <c r="F20" s="106">
        <f t="shared" ref="F20:F28" si="5">D20+E20</f>
        <v>0</v>
      </c>
      <c r="G20" s="106">
        <v>0</v>
      </c>
      <c r="H20" s="109">
        <v>0</v>
      </c>
      <c r="I20" s="106">
        <f>F20-G20</f>
        <v>0</v>
      </c>
    </row>
    <row r="21" spans="2:9" ht="24" customHeight="1" x14ac:dyDescent="0.3">
      <c r="B21" s="210" t="s">
        <v>322</v>
      </c>
      <c r="C21" s="211"/>
      <c r="D21" s="106">
        <v>0</v>
      </c>
      <c r="E21" s="109">
        <v>0</v>
      </c>
      <c r="F21" s="106">
        <f t="shared" si="5"/>
        <v>0</v>
      </c>
      <c r="G21" s="106">
        <v>0</v>
      </c>
      <c r="H21" s="109">
        <v>0</v>
      </c>
      <c r="I21" s="106">
        <f t="shared" ref="I21:I83" si="6">F21-G21</f>
        <v>0</v>
      </c>
    </row>
    <row r="22" spans="2:9" ht="48" customHeight="1" x14ac:dyDescent="0.3">
      <c r="B22" s="210" t="s">
        <v>323</v>
      </c>
      <c r="C22" s="211"/>
      <c r="D22" s="106">
        <v>0</v>
      </c>
      <c r="E22" s="109">
        <v>0</v>
      </c>
      <c r="F22" s="106">
        <f t="shared" si="5"/>
        <v>0</v>
      </c>
      <c r="G22" s="106">
        <v>0</v>
      </c>
      <c r="H22" s="109">
        <v>0</v>
      </c>
      <c r="I22" s="106">
        <f t="shared" si="6"/>
        <v>0</v>
      </c>
    </row>
    <row r="23" spans="2:9" ht="42" customHeight="1" x14ac:dyDescent="0.3">
      <c r="B23" s="210" t="s">
        <v>324</v>
      </c>
      <c r="C23" s="211"/>
      <c r="D23" s="106">
        <v>0</v>
      </c>
      <c r="E23" s="109">
        <v>0</v>
      </c>
      <c r="F23" s="106">
        <f t="shared" si="5"/>
        <v>0</v>
      </c>
      <c r="G23" s="106">
        <v>0</v>
      </c>
      <c r="H23" s="109">
        <v>0</v>
      </c>
      <c r="I23" s="106">
        <f t="shared" si="6"/>
        <v>0</v>
      </c>
    </row>
    <row r="24" spans="2:9" ht="47.25" customHeight="1" x14ac:dyDescent="0.3">
      <c r="B24" s="210" t="s">
        <v>325</v>
      </c>
      <c r="C24" s="211"/>
      <c r="D24" s="106">
        <v>0</v>
      </c>
      <c r="E24" s="109">
        <v>0</v>
      </c>
      <c r="F24" s="106">
        <f t="shared" si="5"/>
        <v>0</v>
      </c>
      <c r="G24" s="106">
        <v>0</v>
      </c>
      <c r="H24" s="109">
        <v>0</v>
      </c>
      <c r="I24" s="106">
        <f t="shared" si="6"/>
        <v>0</v>
      </c>
    </row>
    <row r="25" spans="2:9" ht="27" customHeight="1" x14ac:dyDescent="0.3">
      <c r="B25" s="210" t="s">
        <v>326</v>
      </c>
      <c r="C25" s="211"/>
      <c r="D25" s="106">
        <v>900000</v>
      </c>
      <c r="E25" s="109">
        <v>0</v>
      </c>
      <c r="F25" s="106">
        <f t="shared" si="5"/>
        <v>900000</v>
      </c>
      <c r="G25" s="110">
        <v>345200</v>
      </c>
      <c r="H25" s="111">
        <v>345200</v>
      </c>
      <c r="I25" s="106">
        <f t="shared" si="6"/>
        <v>554800</v>
      </c>
    </row>
    <row r="26" spans="2:9" ht="47.25" customHeight="1" x14ac:dyDescent="0.3">
      <c r="B26" s="210" t="s">
        <v>327</v>
      </c>
      <c r="C26" s="211"/>
      <c r="D26" s="106">
        <v>0</v>
      </c>
      <c r="E26" s="109">
        <v>0</v>
      </c>
      <c r="F26" s="106">
        <f t="shared" si="5"/>
        <v>0</v>
      </c>
      <c r="G26" s="106">
        <v>0</v>
      </c>
      <c r="H26" s="109">
        <v>0</v>
      </c>
      <c r="I26" s="106">
        <f t="shared" si="6"/>
        <v>0</v>
      </c>
    </row>
    <row r="27" spans="2:9" ht="27" customHeight="1" x14ac:dyDescent="0.3">
      <c r="B27" s="210" t="s">
        <v>328</v>
      </c>
      <c r="C27" s="211"/>
      <c r="D27" s="106">
        <v>0</v>
      </c>
      <c r="E27" s="109">
        <v>0</v>
      </c>
      <c r="F27" s="106">
        <f t="shared" si="5"/>
        <v>0</v>
      </c>
      <c r="G27" s="106">
        <v>0</v>
      </c>
      <c r="H27" s="109">
        <v>0</v>
      </c>
      <c r="I27" s="106">
        <f t="shared" si="6"/>
        <v>0</v>
      </c>
    </row>
    <row r="28" spans="2:9" ht="41.25" customHeight="1" x14ac:dyDescent="0.3">
      <c r="B28" s="210" t="s">
        <v>329</v>
      </c>
      <c r="C28" s="211"/>
      <c r="D28" s="106">
        <v>0</v>
      </c>
      <c r="E28" s="109">
        <v>0</v>
      </c>
      <c r="F28" s="106">
        <f t="shared" si="5"/>
        <v>0</v>
      </c>
      <c r="G28" s="106">
        <v>0</v>
      </c>
      <c r="H28" s="109">
        <v>0</v>
      </c>
      <c r="I28" s="106">
        <f t="shared" si="6"/>
        <v>0</v>
      </c>
    </row>
    <row r="29" spans="2:9" ht="47.25" customHeight="1" x14ac:dyDescent="0.3">
      <c r="B29" s="210" t="s">
        <v>330</v>
      </c>
      <c r="C29" s="211"/>
      <c r="D29" s="106">
        <f>SUM(D30:D38)</f>
        <v>1639462</v>
      </c>
      <c r="E29" s="106">
        <f>SUM(E30:E38)</f>
        <v>0</v>
      </c>
      <c r="F29" s="106">
        <f t="shared" ref="F29:I29" si="7">SUM(F30:F38)</f>
        <v>1639462</v>
      </c>
      <c r="G29" s="107">
        <v>838491.45</v>
      </c>
      <c r="H29" s="108">
        <v>811366.45</v>
      </c>
      <c r="I29" s="106">
        <f t="shared" si="7"/>
        <v>800970.55</v>
      </c>
    </row>
    <row r="30" spans="2:9" ht="26.25" customHeight="1" x14ac:dyDescent="0.3">
      <c r="B30" s="210" t="s">
        <v>331</v>
      </c>
      <c r="C30" s="211"/>
      <c r="D30" s="106">
        <v>32200.129999999997</v>
      </c>
      <c r="E30" s="109">
        <v>0</v>
      </c>
      <c r="F30" s="106">
        <f t="shared" ref="F30:F38" si="8">D30+E30</f>
        <v>32200.129999999997</v>
      </c>
      <c r="G30" s="110">
        <v>20424.13</v>
      </c>
      <c r="H30" s="111">
        <v>20424.13</v>
      </c>
      <c r="I30" s="106">
        <f t="shared" si="6"/>
        <v>11775.999999999996</v>
      </c>
    </row>
    <row r="31" spans="2:9" ht="24.75" customHeight="1" x14ac:dyDescent="0.3">
      <c r="B31" s="210" t="s">
        <v>332</v>
      </c>
      <c r="C31" s="211"/>
      <c r="D31" s="106">
        <v>84000</v>
      </c>
      <c r="E31" s="109">
        <v>0</v>
      </c>
      <c r="F31" s="106">
        <f t="shared" si="8"/>
        <v>84000</v>
      </c>
      <c r="G31" s="110">
        <v>39550.980000000003</v>
      </c>
      <c r="H31" s="111">
        <v>39550.980000000003</v>
      </c>
      <c r="I31" s="106">
        <f t="shared" si="6"/>
        <v>44449.02</v>
      </c>
    </row>
    <row r="32" spans="2:9" ht="41.25" customHeight="1" x14ac:dyDescent="0.3">
      <c r="B32" s="210" t="s">
        <v>333</v>
      </c>
      <c r="C32" s="211"/>
      <c r="D32" s="106">
        <v>429175.87</v>
      </c>
      <c r="E32" s="109">
        <v>-58000</v>
      </c>
      <c r="F32" s="106">
        <f t="shared" si="8"/>
        <v>371175.87</v>
      </c>
      <c r="G32" s="166">
        <v>72975.17</v>
      </c>
      <c r="H32" s="167">
        <v>72975.17</v>
      </c>
      <c r="I32" s="106">
        <f t="shared" si="6"/>
        <v>298200.7</v>
      </c>
    </row>
    <row r="33" spans="2:9" ht="38.25" customHeight="1" x14ac:dyDescent="0.3">
      <c r="B33" s="210" t="s">
        <v>334</v>
      </c>
      <c r="C33" s="211"/>
      <c r="D33" s="106">
        <v>960</v>
      </c>
      <c r="E33" s="109">
        <v>0</v>
      </c>
      <c r="F33" s="106">
        <f t="shared" si="8"/>
        <v>960</v>
      </c>
      <c r="G33" s="109">
        <v>0</v>
      </c>
      <c r="H33" s="112">
        <v>0</v>
      </c>
      <c r="I33" s="106">
        <f t="shared" si="6"/>
        <v>960</v>
      </c>
    </row>
    <row r="34" spans="2:9" ht="38.25" customHeight="1" x14ac:dyDescent="0.3">
      <c r="B34" s="210" t="s">
        <v>335</v>
      </c>
      <c r="C34" s="211"/>
      <c r="D34" s="106">
        <v>0</v>
      </c>
      <c r="E34" s="109">
        <v>0</v>
      </c>
      <c r="F34" s="106">
        <f t="shared" si="8"/>
        <v>0</v>
      </c>
      <c r="G34" s="109">
        <v>0</v>
      </c>
      <c r="H34" s="112">
        <v>0</v>
      </c>
      <c r="I34" s="106">
        <f t="shared" si="6"/>
        <v>0</v>
      </c>
    </row>
    <row r="35" spans="2:9" ht="39.75" customHeight="1" x14ac:dyDescent="0.3">
      <c r="B35" s="210" t="s">
        <v>336</v>
      </c>
      <c r="C35" s="211"/>
      <c r="D35" s="106">
        <v>206274</v>
      </c>
      <c r="E35" s="109">
        <v>143245</v>
      </c>
      <c r="F35" s="106">
        <f t="shared" si="8"/>
        <v>349519</v>
      </c>
      <c r="G35" s="110">
        <v>338560.87</v>
      </c>
      <c r="H35" s="111">
        <v>338560.87</v>
      </c>
      <c r="I35" s="106">
        <f t="shared" si="6"/>
        <v>10958.130000000005</v>
      </c>
    </row>
    <row r="36" spans="2:9" ht="23.25" customHeight="1" x14ac:dyDescent="0.3">
      <c r="B36" s="210" t="s">
        <v>337</v>
      </c>
      <c r="C36" s="211"/>
      <c r="D36" s="106">
        <v>428780</v>
      </c>
      <c r="E36" s="109">
        <v>-105245</v>
      </c>
      <c r="F36" s="106">
        <f t="shared" si="8"/>
        <v>323535</v>
      </c>
      <c r="G36" s="110">
        <v>94171.47</v>
      </c>
      <c r="H36" s="111">
        <v>94171.47</v>
      </c>
      <c r="I36" s="106">
        <f t="shared" si="6"/>
        <v>229363.53</v>
      </c>
    </row>
    <row r="37" spans="2:9" ht="26.25" customHeight="1" x14ac:dyDescent="0.3">
      <c r="B37" s="210" t="s">
        <v>338</v>
      </c>
      <c r="C37" s="211"/>
      <c r="D37" s="106">
        <v>105830</v>
      </c>
      <c r="E37" s="109">
        <v>20000</v>
      </c>
      <c r="F37" s="106">
        <f t="shared" si="8"/>
        <v>125830</v>
      </c>
      <c r="G37" s="110">
        <v>119652.83</v>
      </c>
      <c r="H37" s="111">
        <v>119652.83</v>
      </c>
      <c r="I37" s="106">
        <f t="shared" si="6"/>
        <v>6177.1699999999983</v>
      </c>
    </row>
    <row r="38" spans="2:9" ht="28.5" customHeight="1" x14ac:dyDescent="0.3">
      <c r="B38" s="210" t="s">
        <v>339</v>
      </c>
      <c r="C38" s="211"/>
      <c r="D38" s="106">
        <v>352242</v>
      </c>
      <c r="E38" s="109">
        <v>0</v>
      </c>
      <c r="F38" s="106">
        <f t="shared" si="8"/>
        <v>352242</v>
      </c>
      <c r="G38" s="110">
        <v>153156</v>
      </c>
      <c r="H38" s="111">
        <v>126031</v>
      </c>
      <c r="I38" s="106">
        <f t="shared" si="6"/>
        <v>199086</v>
      </c>
    </row>
    <row r="39" spans="2:9" ht="63" customHeight="1" x14ac:dyDescent="0.3">
      <c r="B39" s="210" t="s">
        <v>340</v>
      </c>
      <c r="C39" s="211"/>
      <c r="D39" s="106">
        <f>SUM(D40:D48)</f>
        <v>6075476</v>
      </c>
      <c r="E39" s="106">
        <f t="shared" ref="E39:I39" si="9">SUM(E40:E48)</f>
        <v>0</v>
      </c>
      <c r="F39" s="106">
        <f>SUM(F40:F48)</f>
        <v>6075476</v>
      </c>
      <c r="G39" s="107">
        <f>SUM(G40:G48)</f>
        <v>1834872</v>
      </c>
      <c r="H39" s="108">
        <f>SUM(H40:H48)</f>
        <v>1834872</v>
      </c>
      <c r="I39" s="106">
        <f t="shared" si="9"/>
        <v>4240604</v>
      </c>
    </row>
    <row r="40" spans="2:9" ht="49.5" customHeight="1" x14ac:dyDescent="0.3">
      <c r="B40" s="210" t="s">
        <v>341</v>
      </c>
      <c r="C40" s="211"/>
      <c r="D40" s="106">
        <v>0</v>
      </c>
      <c r="E40" s="109">
        <v>0</v>
      </c>
      <c r="F40" s="106">
        <f>D40+E40</f>
        <v>0</v>
      </c>
      <c r="G40" s="109">
        <v>0</v>
      </c>
      <c r="H40" s="112">
        <v>0</v>
      </c>
      <c r="I40" s="106">
        <f t="shared" si="6"/>
        <v>0</v>
      </c>
    </row>
    <row r="41" spans="2:9" ht="42" customHeight="1" x14ac:dyDescent="0.3">
      <c r="B41" s="210" t="s">
        <v>342</v>
      </c>
      <c r="C41" s="211"/>
      <c r="D41" s="106">
        <v>0</v>
      </c>
      <c r="E41" s="109">
        <v>0</v>
      </c>
      <c r="F41" s="106">
        <f t="shared" ref="F41:F83" si="10">D41+E41</f>
        <v>0</v>
      </c>
      <c r="G41" s="109">
        <v>0</v>
      </c>
      <c r="H41" s="112">
        <v>0</v>
      </c>
      <c r="I41" s="106">
        <f t="shared" si="6"/>
        <v>0</v>
      </c>
    </row>
    <row r="42" spans="2:9" ht="36" customHeight="1" x14ac:dyDescent="0.3">
      <c r="B42" s="210" t="s">
        <v>343</v>
      </c>
      <c r="C42" s="211"/>
      <c r="D42" s="106">
        <v>0</v>
      </c>
      <c r="E42" s="109">
        <v>0</v>
      </c>
      <c r="F42" s="106">
        <f t="shared" si="10"/>
        <v>0</v>
      </c>
      <c r="G42" s="109">
        <v>0</v>
      </c>
      <c r="H42" s="112">
        <v>0</v>
      </c>
      <c r="I42" s="106">
        <f t="shared" si="6"/>
        <v>0</v>
      </c>
    </row>
    <row r="43" spans="2:9" ht="24.75" customHeight="1" x14ac:dyDescent="0.3">
      <c r="B43" s="210" t="s">
        <v>344</v>
      </c>
      <c r="C43" s="211"/>
      <c r="D43" s="106">
        <v>6075476</v>
      </c>
      <c r="E43" s="109">
        <v>0</v>
      </c>
      <c r="F43" s="106">
        <f t="shared" si="10"/>
        <v>6075476</v>
      </c>
      <c r="G43" s="110">
        <v>1834872</v>
      </c>
      <c r="H43" s="111">
        <v>1834872</v>
      </c>
      <c r="I43" s="106">
        <f t="shared" si="6"/>
        <v>4240604</v>
      </c>
    </row>
    <row r="44" spans="2:9" ht="28.5" customHeight="1" x14ac:dyDescent="0.3">
      <c r="B44" s="210" t="s">
        <v>345</v>
      </c>
      <c r="C44" s="211"/>
      <c r="D44" s="106">
        <v>0</v>
      </c>
      <c r="E44" s="109">
        <v>0</v>
      </c>
      <c r="F44" s="106">
        <f t="shared" si="10"/>
        <v>0</v>
      </c>
      <c r="G44" s="106">
        <v>0</v>
      </c>
      <c r="H44" s="109">
        <v>0</v>
      </c>
      <c r="I44" s="106">
        <f t="shared" si="6"/>
        <v>0</v>
      </c>
    </row>
    <row r="45" spans="2:9" ht="38.25" customHeight="1" x14ac:dyDescent="0.3">
      <c r="B45" s="210" t="s">
        <v>346</v>
      </c>
      <c r="C45" s="211"/>
      <c r="D45" s="106">
        <v>0</v>
      </c>
      <c r="E45" s="109">
        <v>0</v>
      </c>
      <c r="F45" s="106">
        <f t="shared" si="10"/>
        <v>0</v>
      </c>
      <c r="G45" s="106">
        <v>0</v>
      </c>
      <c r="H45" s="109">
        <v>0</v>
      </c>
      <c r="I45" s="106">
        <f t="shared" si="6"/>
        <v>0</v>
      </c>
    </row>
    <row r="46" spans="2:9" ht="24.75" customHeight="1" x14ac:dyDescent="0.3">
      <c r="B46" s="210" t="s">
        <v>347</v>
      </c>
      <c r="C46" s="211"/>
      <c r="D46" s="106">
        <v>0</v>
      </c>
      <c r="E46" s="109">
        <v>0</v>
      </c>
      <c r="F46" s="106">
        <f t="shared" si="10"/>
        <v>0</v>
      </c>
      <c r="G46" s="106">
        <v>0</v>
      </c>
      <c r="H46" s="109">
        <v>0</v>
      </c>
      <c r="I46" s="106">
        <f t="shared" si="6"/>
        <v>0</v>
      </c>
    </row>
    <row r="47" spans="2:9" ht="22.5" customHeight="1" x14ac:dyDescent="0.3">
      <c r="B47" s="210" t="s">
        <v>348</v>
      </c>
      <c r="C47" s="211"/>
      <c r="D47" s="106">
        <v>0</v>
      </c>
      <c r="E47" s="109">
        <v>0</v>
      </c>
      <c r="F47" s="106">
        <f t="shared" si="10"/>
        <v>0</v>
      </c>
      <c r="G47" s="106">
        <v>0</v>
      </c>
      <c r="H47" s="109">
        <v>0</v>
      </c>
      <c r="I47" s="106">
        <f t="shared" si="6"/>
        <v>0</v>
      </c>
    </row>
    <row r="48" spans="2:9" ht="27" customHeight="1" x14ac:dyDescent="0.3">
      <c r="B48" s="210" t="s">
        <v>349</v>
      </c>
      <c r="C48" s="211"/>
      <c r="D48" s="106">
        <v>0</v>
      </c>
      <c r="E48" s="109">
        <v>0</v>
      </c>
      <c r="F48" s="106">
        <f t="shared" si="10"/>
        <v>0</v>
      </c>
      <c r="G48" s="106">
        <v>0</v>
      </c>
      <c r="H48" s="109">
        <v>0</v>
      </c>
      <c r="I48" s="106">
        <f t="shared" si="6"/>
        <v>0</v>
      </c>
    </row>
    <row r="49" spans="2:9" ht="43.5" customHeight="1" x14ac:dyDescent="0.3">
      <c r="B49" s="210" t="s">
        <v>350</v>
      </c>
      <c r="C49" s="211"/>
      <c r="D49" s="106">
        <f t="shared" ref="D49:I49" si="11">SUM(D50:D58)</f>
        <v>0</v>
      </c>
      <c r="E49" s="106">
        <f t="shared" si="11"/>
        <v>0</v>
      </c>
      <c r="F49" s="106">
        <f t="shared" si="11"/>
        <v>0</v>
      </c>
      <c r="G49" s="109">
        <v>0</v>
      </c>
      <c r="H49" s="112">
        <v>0</v>
      </c>
      <c r="I49" s="106">
        <f t="shared" si="11"/>
        <v>0</v>
      </c>
    </row>
    <row r="50" spans="2:9" ht="26.25" customHeight="1" x14ac:dyDescent="0.3">
      <c r="B50" s="210" t="s">
        <v>351</v>
      </c>
      <c r="C50" s="211"/>
      <c r="D50" s="106">
        <v>0</v>
      </c>
      <c r="E50" s="109">
        <v>0</v>
      </c>
      <c r="F50" s="106">
        <f t="shared" si="10"/>
        <v>0</v>
      </c>
      <c r="G50" s="106">
        <v>0</v>
      </c>
      <c r="H50" s="109">
        <v>0</v>
      </c>
      <c r="I50" s="106">
        <f t="shared" si="6"/>
        <v>0</v>
      </c>
    </row>
    <row r="51" spans="2:9" ht="46.5" customHeight="1" x14ac:dyDescent="0.3">
      <c r="B51" s="210" t="s">
        <v>352</v>
      </c>
      <c r="C51" s="211"/>
      <c r="D51" s="106">
        <v>0</v>
      </c>
      <c r="E51" s="109">
        <v>0</v>
      </c>
      <c r="F51" s="106">
        <f t="shared" si="10"/>
        <v>0</v>
      </c>
      <c r="G51" s="106">
        <v>0</v>
      </c>
      <c r="H51" s="109">
        <v>0</v>
      </c>
      <c r="I51" s="106">
        <f t="shared" si="6"/>
        <v>0</v>
      </c>
    </row>
    <row r="52" spans="2:9" ht="47.25" customHeight="1" x14ac:dyDescent="0.3">
      <c r="B52" s="210" t="s">
        <v>353</v>
      </c>
      <c r="C52" s="211"/>
      <c r="D52" s="106">
        <v>0</v>
      </c>
      <c r="E52" s="109">
        <v>0</v>
      </c>
      <c r="F52" s="106">
        <f t="shared" si="10"/>
        <v>0</v>
      </c>
      <c r="G52" s="106">
        <v>0</v>
      </c>
      <c r="H52" s="109">
        <v>0</v>
      </c>
      <c r="I52" s="106">
        <f t="shared" si="6"/>
        <v>0</v>
      </c>
    </row>
    <row r="53" spans="2:9" ht="24.75" customHeight="1" x14ac:dyDescent="0.3">
      <c r="B53" s="210" t="s">
        <v>354</v>
      </c>
      <c r="C53" s="211"/>
      <c r="D53" s="106">
        <v>0</v>
      </c>
      <c r="E53" s="109">
        <v>0</v>
      </c>
      <c r="F53" s="106">
        <f t="shared" si="10"/>
        <v>0</v>
      </c>
      <c r="G53" s="106">
        <v>0</v>
      </c>
      <c r="H53" s="109">
        <v>0</v>
      </c>
      <c r="I53" s="106">
        <f t="shared" si="6"/>
        <v>0</v>
      </c>
    </row>
    <row r="54" spans="2:9" ht="24.75" customHeight="1" x14ac:dyDescent="0.3">
      <c r="B54" s="210" t="s">
        <v>355</v>
      </c>
      <c r="C54" s="211"/>
      <c r="D54" s="106">
        <v>0</v>
      </c>
      <c r="E54" s="109">
        <v>0</v>
      </c>
      <c r="F54" s="106">
        <f t="shared" si="10"/>
        <v>0</v>
      </c>
      <c r="G54" s="106">
        <v>0</v>
      </c>
      <c r="H54" s="109">
        <v>0</v>
      </c>
      <c r="I54" s="106">
        <f t="shared" si="6"/>
        <v>0</v>
      </c>
    </row>
    <row r="55" spans="2:9" ht="24.75" customHeight="1" x14ac:dyDescent="0.3">
      <c r="B55" s="210" t="s">
        <v>356</v>
      </c>
      <c r="C55" s="211"/>
      <c r="D55" s="106">
        <v>0</v>
      </c>
      <c r="E55" s="109">
        <v>0</v>
      </c>
      <c r="F55" s="106">
        <f t="shared" si="10"/>
        <v>0</v>
      </c>
      <c r="G55" s="106">
        <v>0</v>
      </c>
      <c r="H55" s="109">
        <v>0</v>
      </c>
      <c r="I55" s="106">
        <f t="shared" si="6"/>
        <v>0</v>
      </c>
    </row>
    <row r="56" spans="2:9" ht="24.75" customHeight="1" x14ac:dyDescent="0.3">
      <c r="B56" s="210" t="s">
        <v>357</v>
      </c>
      <c r="C56" s="211"/>
      <c r="D56" s="106">
        <v>0</v>
      </c>
      <c r="E56" s="109">
        <v>0</v>
      </c>
      <c r="F56" s="106">
        <f t="shared" si="10"/>
        <v>0</v>
      </c>
      <c r="G56" s="106">
        <v>0</v>
      </c>
      <c r="H56" s="109">
        <v>0</v>
      </c>
      <c r="I56" s="106">
        <f t="shared" si="6"/>
        <v>0</v>
      </c>
    </row>
    <row r="57" spans="2:9" ht="24.75" customHeight="1" x14ac:dyDescent="0.3">
      <c r="B57" s="210" t="s">
        <v>358</v>
      </c>
      <c r="C57" s="211"/>
      <c r="D57" s="106">
        <v>0</v>
      </c>
      <c r="E57" s="109">
        <v>0</v>
      </c>
      <c r="F57" s="106">
        <f t="shared" si="10"/>
        <v>0</v>
      </c>
      <c r="G57" s="106">
        <v>0</v>
      </c>
      <c r="H57" s="109">
        <v>0</v>
      </c>
      <c r="I57" s="106">
        <f t="shared" si="6"/>
        <v>0</v>
      </c>
    </row>
    <row r="58" spans="2:9" ht="24.75" customHeight="1" x14ac:dyDescent="0.3">
      <c r="B58" s="210" t="s">
        <v>359</v>
      </c>
      <c r="C58" s="211"/>
      <c r="D58" s="106">
        <v>0</v>
      </c>
      <c r="E58" s="109">
        <v>0</v>
      </c>
      <c r="F58" s="106">
        <f t="shared" si="10"/>
        <v>0</v>
      </c>
      <c r="G58" s="106">
        <v>0</v>
      </c>
      <c r="H58" s="109">
        <v>0</v>
      </c>
      <c r="I58" s="106">
        <f t="shared" si="6"/>
        <v>0</v>
      </c>
    </row>
    <row r="59" spans="2:9" ht="24.75" customHeight="1" x14ac:dyDescent="0.3">
      <c r="B59" s="210" t="s">
        <v>360</v>
      </c>
      <c r="C59" s="211"/>
      <c r="D59" s="106">
        <f>SUM(D60:D62)</f>
        <v>0</v>
      </c>
      <c r="E59" s="106">
        <f>SUM(E60:E62)</f>
        <v>0</v>
      </c>
      <c r="F59" s="106">
        <f>SUM(F60:F62)</f>
        <v>0</v>
      </c>
      <c r="G59" s="106">
        <f>SUM(G60:G62)</f>
        <v>0</v>
      </c>
      <c r="H59" s="113">
        <f>SUM(H60:H62)</f>
        <v>0</v>
      </c>
      <c r="I59" s="106">
        <f t="shared" si="6"/>
        <v>0</v>
      </c>
    </row>
    <row r="60" spans="2:9" ht="38.25" customHeight="1" x14ac:dyDescent="0.3">
      <c r="B60" s="210" t="s">
        <v>361</v>
      </c>
      <c r="C60" s="211"/>
      <c r="D60" s="106">
        <v>0</v>
      </c>
      <c r="E60" s="109">
        <v>0</v>
      </c>
      <c r="F60" s="106">
        <f t="shared" si="10"/>
        <v>0</v>
      </c>
      <c r="G60" s="106">
        <v>0</v>
      </c>
      <c r="H60" s="109">
        <v>0</v>
      </c>
      <c r="I60" s="106">
        <f t="shared" si="6"/>
        <v>0</v>
      </c>
    </row>
    <row r="61" spans="2:9" ht="28.5" customHeight="1" x14ac:dyDescent="0.3">
      <c r="B61" s="210" t="s">
        <v>362</v>
      </c>
      <c r="C61" s="211"/>
      <c r="D61" s="106">
        <v>0</v>
      </c>
      <c r="E61" s="109">
        <v>0</v>
      </c>
      <c r="F61" s="106">
        <f t="shared" si="10"/>
        <v>0</v>
      </c>
      <c r="G61" s="106">
        <v>0</v>
      </c>
      <c r="H61" s="109">
        <v>0</v>
      </c>
      <c r="I61" s="106">
        <f t="shared" si="6"/>
        <v>0</v>
      </c>
    </row>
    <row r="62" spans="2:9" ht="40.5" customHeight="1" x14ac:dyDescent="0.3">
      <c r="B62" s="210" t="s">
        <v>363</v>
      </c>
      <c r="C62" s="211"/>
      <c r="D62" s="106">
        <v>0</v>
      </c>
      <c r="E62" s="109">
        <v>0</v>
      </c>
      <c r="F62" s="106">
        <f t="shared" si="10"/>
        <v>0</v>
      </c>
      <c r="G62" s="106">
        <v>0</v>
      </c>
      <c r="H62" s="109">
        <v>0</v>
      </c>
      <c r="I62" s="106">
        <f t="shared" si="6"/>
        <v>0</v>
      </c>
    </row>
    <row r="63" spans="2:9" ht="45.75" customHeight="1" x14ac:dyDescent="0.3">
      <c r="B63" s="210" t="s">
        <v>364</v>
      </c>
      <c r="C63" s="211"/>
      <c r="D63" s="106">
        <f>SUM(D64:D71)</f>
        <v>0</v>
      </c>
      <c r="E63" s="106">
        <f>SUM(E64:E71)</f>
        <v>0</v>
      </c>
      <c r="F63" s="106">
        <f>F64+F65+F66+F67+F68+F70+F71</f>
        <v>0</v>
      </c>
      <c r="G63" s="106">
        <f>SUM(G64:G66)</f>
        <v>0</v>
      </c>
      <c r="H63" s="113">
        <f>SUM(H64:H66)</f>
        <v>0</v>
      </c>
      <c r="I63" s="106">
        <f t="shared" si="6"/>
        <v>0</v>
      </c>
    </row>
    <row r="64" spans="2:9" ht="48" customHeight="1" x14ac:dyDescent="0.3">
      <c r="B64" s="210" t="s">
        <v>365</v>
      </c>
      <c r="C64" s="211"/>
      <c r="D64" s="106">
        <v>0</v>
      </c>
      <c r="E64" s="109">
        <v>0</v>
      </c>
      <c r="F64" s="106">
        <f t="shared" si="10"/>
        <v>0</v>
      </c>
      <c r="G64" s="106">
        <v>0</v>
      </c>
      <c r="H64" s="109">
        <v>0</v>
      </c>
      <c r="I64" s="106">
        <f t="shared" si="6"/>
        <v>0</v>
      </c>
    </row>
    <row r="65" spans="2:9" ht="27.75" customHeight="1" x14ac:dyDescent="0.3">
      <c r="B65" s="210" t="s">
        <v>366</v>
      </c>
      <c r="C65" s="211"/>
      <c r="D65" s="106">
        <v>0</v>
      </c>
      <c r="E65" s="109">
        <v>0</v>
      </c>
      <c r="F65" s="106">
        <f t="shared" si="10"/>
        <v>0</v>
      </c>
      <c r="G65" s="106">
        <v>0</v>
      </c>
      <c r="H65" s="109">
        <v>0</v>
      </c>
      <c r="I65" s="106">
        <f t="shared" si="6"/>
        <v>0</v>
      </c>
    </row>
    <row r="66" spans="2:9" ht="27.75" customHeight="1" x14ac:dyDescent="0.3">
      <c r="B66" s="210" t="s">
        <v>367</v>
      </c>
      <c r="C66" s="211"/>
      <c r="D66" s="106">
        <v>0</v>
      </c>
      <c r="E66" s="109">
        <v>0</v>
      </c>
      <c r="F66" s="106">
        <f t="shared" si="10"/>
        <v>0</v>
      </c>
      <c r="G66" s="106">
        <v>0</v>
      </c>
      <c r="H66" s="109">
        <v>0</v>
      </c>
      <c r="I66" s="106">
        <f t="shared" si="6"/>
        <v>0</v>
      </c>
    </row>
    <row r="67" spans="2:9" ht="27.75" customHeight="1" x14ac:dyDescent="0.3">
      <c r="B67" s="210" t="s">
        <v>368</v>
      </c>
      <c r="C67" s="211"/>
      <c r="D67" s="106">
        <v>0</v>
      </c>
      <c r="E67" s="109">
        <v>0</v>
      </c>
      <c r="F67" s="106">
        <f t="shared" si="10"/>
        <v>0</v>
      </c>
      <c r="G67" s="106">
        <v>0</v>
      </c>
      <c r="H67" s="109">
        <v>0</v>
      </c>
      <c r="I67" s="106">
        <f t="shared" si="6"/>
        <v>0</v>
      </c>
    </row>
    <row r="68" spans="2:9" ht="42.75" customHeight="1" x14ac:dyDescent="0.3">
      <c r="B68" s="210" t="s">
        <v>369</v>
      </c>
      <c r="C68" s="211"/>
      <c r="D68" s="106">
        <v>0</v>
      </c>
      <c r="E68" s="109">
        <v>0</v>
      </c>
      <c r="F68" s="106">
        <f t="shared" si="10"/>
        <v>0</v>
      </c>
      <c r="G68" s="106">
        <v>0</v>
      </c>
      <c r="H68" s="109">
        <v>0</v>
      </c>
      <c r="I68" s="106">
        <f t="shared" si="6"/>
        <v>0</v>
      </c>
    </row>
    <row r="69" spans="2:9" ht="44.25" customHeight="1" x14ac:dyDescent="0.3">
      <c r="B69" s="210" t="s">
        <v>370</v>
      </c>
      <c r="C69" s="211"/>
      <c r="D69" s="106">
        <v>0</v>
      </c>
      <c r="E69" s="109">
        <v>0</v>
      </c>
      <c r="F69" s="106">
        <f t="shared" si="10"/>
        <v>0</v>
      </c>
      <c r="G69" s="106">
        <v>0</v>
      </c>
      <c r="H69" s="109">
        <v>0</v>
      </c>
      <c r="I69" s="106">
        <f t="shared" si="6"/>
        <v>0</v>
      </c>
    </row>
    <row r="70" spans="2:9" ht="30" customHeight="1" x14ac:dyDescent="0.3">
      <c r="B70" s="210" t="s">
        <v>371</v>
      </c>
      <c r="C70" s="211"/>
      <c r="D70" s="106">
        <v>0</v>
      </c>
      <c r="E70" s="109">
        <v>0</v>
      </c>
      <c r="F70" s="106">
        <f t="shared" si="10"/>
        <v>0</v>
      </c>
      <c r="G70" s="106">
        <v>0</v>
      </c>
      <c r="H70" s="109">
        <v>0</v>
      </c>
      <c r="I70" s="106">
        <f t="shared" si="6"/>
        <v>0</v>
      </c>
    </row>
    <row r="71" spans="2:9" ht="47.25" customHeight="1" x14ac:dyDescent="0.3">
      <c r="B71" s="210" t="s">
        <v>372</v>
      </c>
      <c r="C71" s="211"/>
      <c r="D71" s="106">
        <v>0</v>
      </c>
      <c r="E71" s="109">
        <v>0</v>
      </c>
      <c r="F71" s="106">
        <f t="shared" si="10"/>
        <v>0</v>
      </c>
      <c r="G71" s="106">
        <v>0</v>
      </c>
      <c r="H71" s="109">
        <v>0</v>
      </c>
      <c r="I71" s="106">
        <f t="shared" si="6"/>
        <v>0</v>
      </c>
    </row>
    <row r="72" spans="2:9" ht="49.5" customHeight="1" x14ac:dyDescent="0.3">
      <c r="B72" s="210" t="s">
        <v>373</v>
      </c>
      <c r="C72" s="211"/>
      <c r="D72" s="106">
        <f>SUM(D73:D75)</f>
        <v>0</v>
      </c>
      <c r="E72" s="106">
        <f>SUM(E73:E75)</f>
        <v>0</v>
      </c>
      <c r="F72" s="106">
        <f>SUM(F73:F75)</f>
        <v>0</v>
      </c>
      <c r="G72" s="114">
        <f>SUM(G73:G75)</f>
        <v>0</v>
      </c>
      <c r="H72" s="115">
        <f>SUM(H73:H75)</f>
        <v>0</v>
      </c>
      <c r="I72" s="106">
        <f t="shared" si="6"/>
        <v>0</v>
      </c>
    </row>
    <row r="73" spans="2:9" ht="30" customHeight="1" x14ac:dyDescent="0.3">
      <c r="B73" s="210" t="s">
        <v>374</v>
      </c>
      <c r="C73" s="211"/>
      <c r="D73" s="106">
        <v>0</v>
      </c>
      <c r="E73" s="109">
        <v>0</v>
      </c>
      <c r="F73" s="106">
        <f>D73+E73</f>
        <v>0</v>
      </c>
      <c r="G73" s="106">
        <v>0</v>
      </c>
      <c r="H73" s="109">
        <v>0</v>
      </c>
      <c r="I73" s="106">
        <f t="shared" si="6"/>
        <v>0</v>
      </c>
    </row>
    <row r="74" spans="2:9" ht="30" customHeight="1" x14ac:dyDescent="0.3">
      <c r="B74" s="210" t="s">
        <v>375</v>
      </c>
      <c r="C74" s="211"/>
      <c r="D74" s="106">
        <v>0</v>
      </c>
      <c r="E74" s="109">
        <v>0</v>
      </c>
      <c r="F74" s="106">
        <f t="shared" si="10"/>
        <v>0</v>
      </c>
      <c r="G74" s="106">
        <v>0</v>
      </c>
      <c r="H74" s="109">
        <v>0</v>
      </c>
      <c r="I74" s="106">
        <f t="shared" si="6"/>
        <v>0</v>
      </c>
    </row>
    <row r="75" spans="2:9" ht="30" customHeight="1" x14ac:dyDescent="0.3">
      <c r="B75" s="210" t="s">
        <v>376</v>
      </c>
      <c r="C75" s="211"/>
      <c r="D75" s="106">
        <v>0</v>
      </c>
      <c r="E75" s="109">
        <v>0</v>
      </c>
      <c r="F75" s="106">
        <f t="shared" si="10"/>
        <v>0</v>
      </c>
      <c r="G75" s="106">
        <v>0</v>
      </c>
      <c r="H75" s="109">
        <v>0</v>
      </c>
      <c r="I75" s="106">
        <f t="shared" si="6"/>
        <v>0</v>
      </c>
    </row>
    <row r="76" spans="2:9" ht="30" customHeight="1" x14ac:dyDescent="0.3">
      <c r="B76" s="210" t="s">
        <v>377</v>
      </c>
      <c r="C76" s="211"/>
      <c r="D76" s="106">
        <f>SUM(D77:D83)</f>
        <v>0</v>
      </c>
      <c r="E76" s="106">
        <f>SUM(E77:E83)</f>
        <v>0</v>
      </c>
      <c r="F76" s="106">
        <f>SUM(F77:F83)</f>
        <v>0</v>
      </c>
      <c r="G76" s="106">
        <f>SUM(G77:G79)</f>
        <v>0</v>
      </c>
      <c r="H76" s="106">
        <f>SUM(H77:H79)</f>
        <v>0</v>
      </c>
      <c r="I76" s="106">
        <f t="shared" si="6"/>
        <v>0</v>
      </c>
    </row>
    <row r="77" spans="2:9" ht="30" customHeight="1" x14ac:dyDescent="0.3">
      <c r="B77" s="210" t="s">
        <v>378</v>
      </c>
      <c r="C77" s="211"/>
      <c r="D77" s="106">
        <v>0</v>
      </c>
      <c r="E77" s="109">
        <v>0</v>
      </c>
      <c r="F77" s="106">
        <f t="shared" si="10"/>
        <v>0</v>
      </c>
      <c r="G77" s="106">
        <v>0</v>
      </c>
      <c r="H77" s="109">
        <v>0</v>
      </c>
      <c r="I77" s="106">
        <f t="shared" si="6"/>
        <v>0</v>
      </c>
    </row>
    <row r="78" spans="2:9" ht="30" customHeight="1" x14ac:dyDescent="0.3">
      <c r="B78" s="210" t="s">
        <v>379</v>
      </c>
      <c r="C78" s="211"/>
      <c r="D78" s="106">
        <v>0</v>
      </c>
      <c r="E78" s="109">
        <v>0</v>
      </c>
      <c r="F78" s="106">
        <f t="shared" si="10"/>
        <v>0</v>
      </c>
      <c r="G78" s="106">
        <v>0</v>
      </c>
      <c r="H78" s="109">
        <v>0</v>
      </c>
      <c r="I78" s="106">
        <f t="shared" si="6"/>
        <v>0</v>
      </c>
    </row>
    <row r="79" spans="2:9" ht="30" customHeight="1" x14ac:dyDescent="0.3">
      <c r="B79" s="210" t="s">
        <v>380</v>
      </c>
      <c r="C79" s="211"/>
      <c r="D79" s="106">
        <v>0</v>
      </c>
      <c r="E79" s="109">
        <v>0</v>
      </c>
      <c r="F79" s="106">
        <f t="shared" si="10"/>
        <v>0</v>
      </c>
      <c r="G79" s="106">
        <v>0</v>
      </c>
      <c r="H79" s="109">
        <v>0</v>
      </c>
      <c r="I79" s="106">
        <f t="shared" si="6"/>
        <v>0</v>
      </c>
    </row>
    <row r="80" spans="2:9" ht="30" customHeight="1" x14ac:dyDescent="0.3">
      <c r="B80" s="210" t="s">
        <v>381</v>
      </c>
      <c r="C80" s="211"/>
      <c r="D80" s="106">
        <v>0</v>
      </c>
      <c r="E80" s="109">
        <v>0</v>
      </c>
      <c r="F80" s="106">
        <f t="shared" si="10"/>
        <v>0</v>
      </c>
      <c r="G80" s="106">
        <v>0</v>
      </c>
      <c r="H80" s="109">
        <v>0</v>
      </c>
      <c r="I80" s="106">
        <f t="shared" si="6"/>
        <v>0</v>
      </c>
    </row>
    <row r="81" spans="2:11" ht="28.5" customHeight="1" x14ac:dyDescent="0.3">
      <c r="B81" s="210" t="s">
        <v>382</v>
      </c>
      <c r="C81" s="211"/>
      <c r="D81" s="106">
        <v>0</v>
      </c>
      <c r="E81" s="109">
        <v>0</v>
      </c>
      <c r="F81" s="106">
        <f t="shared" si="10"/>
        <v>0</v>
      </c>
      <c r="G81" s="106">
        <v>0</v>
      </c>
      <c r="H81" s="109">
        <v>0</v>
      </c>
      <c r="I81" s="106">
        <f t="shared" si="6"/>
        <v>0</v>
      </c>
    </row>
    <row r="82" spans="2:11" ht="28.5" customHeight="1" x14ac:dyDescent="0.3">
      <c r="B82" s="210" t="s">
        <v>383</v>
      </c>
      <c r="C82" s="211"/>
      <c r="D82" s="106">
        <v>0</v>
      </c>
      <c r="E82" s="109">
        <v>0</v>
      </c>
      <c r="F82" s="106">
        <f t="shared" si="10"/>
        <v>0</v>
      </c>
      <c r="G82" s="106">
        <v>0</v>
      </c>
      <c r="H82" s="109">
        <v>0</v>
      </c>
      <c r="I82" s="106">
        <f t="shared" si="6"/>
        <v>0</v>
      </c>
    </row>
    <row r="83" spans="2:11" ht="53.25" customHeight="1" x14ac:dyDescent="0.3">
      <c r="B83" s="210" t="s">
        <v>384</v>
      </c>
      <c r="C83" s="211"/>
      <c r="D83" s="106">
        <v>0</v>
      </c>
      <c r="E83" s="109">
        <v>0</v>
      </c>
      <c r="F83" s="106">
        <f t="shared" si="10"/>
        <v>0</v>
      </c>
      <c r="G83" s="106">
        <v>0</v>
      </c>
      <c r="H83" s="109">
        <v>0</v>
      </c>
      <c r="I83" s="106">
        <f t="shared" si="6"/>
        <v>0</v>
      </c>
    </row>
    <row r="84" spans="2:11" ht="53.25" customHeight="1" x14ac:dyDescent="0.3">
      <c r="B84" s="214" t="s">
        <v>385</v>
      </c>
      <c r="C84" s="215"/>
      <c r="D84" s="116">
        <f t="shared" ref="D84:I84" si="12">D85+D103+D93+D113+D123+D133+D137+D146+D150</f>
        <v>75495072</v>
      </c>
      <c r="E84" s="116">
        <f t="shared" si="12"/>
        <v>-2887225</v>
      </c>
      <c r="F84" s="116">
        <f t="shared" si="12"/>
        <v>72607847</v>
      </c>
      <c r="G84" s="117">
        <f t="shared" si="12"/>
        <v>29796647.379999995</v>
      </c>
      <c r="H84" s="118">
        <f t="shared" si="12"/>
        <v>29443804.479999997</v>
      </c>
      <c r="I84" s="116">
        <f t="shared" si="12"/>
        <v>42811199.620000005</v>
      </c>
      <c r="K84" s="24"/>
    </row>
    <row r="85" spans="2:11" ht="53.25" customHeight="1" x14ac:dyDescent="0.3">
      <c r="B85" s="210" t="s">
        <v>312</v>
      </c>
      <c r="C85" s="211"/>
      <c r="D85" s="106">
        <f>SUM(D86:D92)</f>
        <v>42115621</v>
      </c>
      <c r="E85" s="106">
        <f>SUM(E86:E92)</f>
        <v>0</v>
      </c>
      <c r="F85" s="106">
        <f>SUM(F86:F92)</f>
        <v>42115621</v>
      </c>
      <c r="G85" s="107">
        <v>19015916.829999998</v>
      </c>
      <c r="H85" s="108">
        <v>18663073.93</v>
      </c>
      <c r="I85" s="106">
        <v>23099704.170000002</v>
      </c>
    </row>
    <row r="86" spans="2:11" ht="53.25" customHeight="1" x14ac:dyDescent="0.3">
      <c r="B86" s="210" t="s">
        <v>313</v>
      </c>
      <c r="C86" s="211"/>
      <c r="D86" s="106">
        <v>14598306.120000001</v>
      </c>
      <c r="E86" s="109">
        <v>0</v>
      </c>
      <c r="F86" s="106">
        <f t="shared" ref="F86:F92" si="13">D86+E86</f>
        <v>14598306.120000001</v>
      </c>
      <c r="G86" s="110">
        <v>7261815.2800000003</v>
      </c>
      <c r="H86" s="111">
        <v>7261815.2800000003</v>
      </c>
      <c r="I86" s="106">
        <v>7336490.8399999989</v>
      </c>
    </row>
    <row r="87" spans="2:11" ht="53.25" customHeight="1" x14ac:dyDescent="0.3">
      <c r="B87" s="210" t="s">
        <v>314</v>
      </c>
      <c r="C87" s="211"/>
      <c r="D87" s="106">
        <v>609000</v>
      </c>
      <c r="E87" s="109">
        <v>0</v>
      </c>
      <c r="F87" s="106">
        <f t="shared" si="13"/>
        <v>609000</v>
      </c>
      <c r="G87" s="110">
        <v>270000</v>
      </c>
      <c r="H87" s="111">
        <v>270000</v>
      </c>
      <c r="I87" s="106">
        <v>339000</v>
      </c>
    </row>
    <row r="88" spans="2:11" ht="26.25" customHeight="1" x14ac:dyDescent="0.3">
      <c r="B88" s="210" t="s">
        <v>315</v>
      </c>
      <c r="C88" s="211"/>
      <c r="D88" s="106">
        <v>3156201.4000000004</v>
      </c>
      <c r="E88" s="109">
        <v>0</v>
      </c>
      <c r="F88" s="106">
        <f t="shared" si="13"/>
        <v>3156201.4000000004</v>
      </c>
      <c r="G88" s="110">
        <v>532761.65</v>
      </c>
      <c r="H88" s="111">
        <v>532761.65</v>
      </c>
      <c r="I88" s="106">
        <v>2623439.75</v>
      </c>
    </row>
    <row r="89" spans="2:11" ht="26.25" customHeight="1" x14ac:dyDescent="0.3">
      <c r="B89" s="210" t="s">
        <v>316</v>
      </c>
      <c r="C89" s="211"/>
      <c r="D89" s="106">
        <v>5226460.9400000004</v>
      </c>
      <c r="E89" s="109">
        <v>0</v>
      </c>
      <c r="F89" s="106">
        <f t="shared" si="13"/>
        <v>5226460.9400000004</v>
      </c>
      <c r="G89" s="110">
        <v>2334010.81</v>
      </c>
      <c r="H89" s="111">
        <v>1981167.91</v>
      </c>
      <c r="I89" s="106">
        <v>2892450.1300000004</v>
      </c>
    </row>
    <row r="90" spans="2:11" ht="53.25" customHeight="1" x14ac:dyDescent="0.3">
      <c r="B90" s="210" t="s">
        <v>317</v>
      </c>
      <c r="C90" s="211"/>
      <c r="D90" s="106">
        <v>18525652.539999999</v>
      </c>
      <c r="E90" s="109">
        <v>0</v>
      </c>
      <c r="F90" s="106">
        <f t="shared" si="13"/>
        <v>18525652.539999999</v>
      </c>
      <c r="G90" s="110">
        <v>8617329.0899999999</v>
      </c>
      <c r="H90" s="111">
        <v>8617329.0899999999</v>
      </c>
      <c r="I90" s="106">
        <v>9908323.4499999993</v>
      </c>
    </row>
    <row r="91" spans="2:11" ht="24.75" customHeight="1" x14ac:dyDescent="0.3">
      <c r="B91" s="210" t="s">
        <v>318</v>
      </c>
      <c r="C91" s="211"/>
      <c r="D91" s="106">
        <v>0</v>
      </c>
      <c r="E91" s="109">
        <v>0</v>
      </c>
      <c r="F91" s="106">
        <f t="shared" si="13"/>
        <v>0</v>
      </c>
      <c r="G91" s="109">
        <v>0</v>
      </c>
      <c r="H91" s="109">
        <v>0</v>
      </c>
      <c r="I91" s="106">
        <f t="shared" ref="I85:I148" si="14">F91-G91</f>
        <v>0</v>
      </c>
    </row>
    <row r="92" spans="2:11" ht="24.75" customHeight="1" x14ac:dyDescent="0.3">
      <c r="B92" s="210" t="s">
        <v>319</v>
      </c>
      <c r="C92" s="211"/>
      <c r="D92" s="106">
        <v>0</v>
      </c>
      <c r="E92" s="109">
        <v>0</v>
      </c>
      <c r="F92" s="106">
        <f t="shared" si="13"/>
        <v>0</v>
      </c>
      <c r="G92" s="109">
        <v>0</v>
      </c>
      <c r="H92" s="109">
        <v>0</v>
      </c>
      <c r="I92" s="106">
        <f t="shared" si="14"/>
        <v>0</v>
      </c>
    </row>
    <row r="93" spans="2:11" ht="53.25" customHeight="1" x14ac:dyDescent="0.3">
      <c r="B93" s="210" t="s">
        <v>320</v>
      </c>
      <c r="C93" s="211"/>
      <c r="D93" s="106">
        <f>SUM(D94:D102)</f>
        <v>4021972</v>
      </c>
      <c r="E93" s="106">
        <f>SUM(E94:E102)</f>
        <v>0</v>
      </c>
      <c r="F93" s="106">
        <f>SUM(F94:F102)</f>
        <v>4021972</v>
      </c>
      <c r="G93" s="107">
        <v>1930698.1500000001</v>
      </c>
      <c r="H93" s="108">
        <v>1930698.1500000001</v>
      </c>
      <c r="I93" s="106">
        <f t="shared" si="14"/>
        <v>2091273.8499999999</v>
      </c>
    </row>
    <row r="94" spans="2:11" ht="53.25" customHeight="1" x14ac:dyDescent="0.3">
      <c r="B94" s="210" t="s">
        <v>321</v>
      </c>
      <c r="C94" s="211"/>
      <c r="D94" s="106">
        <v>1876970</v>
      </c>
      <c r="E94" s="109">
        <v>0</v>
      </c>
      <c r="F94" s="106">
        <f t="shared" ref="F94:F102" si="15">D94+E94</f>
        <v>1876970</v>
      </c>
      <c r="G94" s="110">
        <v>1119855.1200000001</v>
      </c>
      <c r="H94" s="111">
        <v>1119855.1200000001</v>
      </c>
      <c r="I94" s="106">
        <f t="shared" si="14"/>
        <v>757114.87999999989</v>
      </c>
    </row>
    <row r="95" spans="2:11" ht="24.75" customHeight="1" x14ac:dyDescent="0.3">
      <c r="B95" s="210" t="s">
        <v>322</v>
      </c>
      <c r="C95" s="211"/>
      <c r="D95" s="106">
        <v>135680</v>
      </c>
      <c r="E95" s="109">
        <v>0</v>
      </c>
      <c r="F95" s="106">
        <f t="shared" si="15"/>
        <v>135680</v>
      </c>
      <c r="G95" s="110">
        <v>98965.27</v>
      </c>
      <c r="H95" s="111">
        <v>98965.27</v>
      </c>
      <c r="I95" s="106">
        <f t="shared" si="14"/>
        <v>36714.729999999996</v>
      </c>
    </row>
    <row r="96" spans="2:11" ht="47.25" customHeight="1" x14ac:dyDescent="0.3">
      <c r="B96" s="210" t="s">
        <v>323</v>
      </c>
      <c r="C96" s="211"/>
      <c r="D96" s="106">
        <v>0</v>
      </c>
      <c r="E96" s="109">
        <v>0</v>
      </c>
      <c r="F96" s="106">
        <f t="shared" si="15"/>
        <v>0</v>
      </c>
      <c r="G96" s="109">
        <v>0</v>
      </c>
      <c r="H96" s="109">
        <v>0</v>
      </c>
      <c r="I96" s="106">
        <f t="shared" si="14"/>
        <v>0</v>
      </c>
    </row>
    <row r="97" spans="2:9" ht="48" customHeight="1" x14ac:dyDescent="0.3">
      <c r="B97" s="210" t="s">
        <v>324</v>
      </c>
      <c r="C97" s="211"/>
      <c r="D97" s="106">
        <v>95760</v>
      </c>
      <c r="E97" s="109">
        <v>0</v>
      </c>
      <c r="F97" s="106">
        <f t="shared" si="15"/>
        <v>95760</v>
      </c>
      <c r="G97" s="110">
        <v>30715.49</v>
      </c>
      <c r="H97" s="111">
        <v>30715.49</v>
      </c>
      <c r="I97" s="106">
        <f t="shared" si="14"/>
        <v>65044.509999999995</v>
      </c>
    </row>
    <row r="98" spans="2:9" ht="42" customHeight="1" x14ac:dyDescent="0.3">
      <c r="B98" s="210" t="s">
        <v>325</v>
      </c>
      <c r="C98" s="211"/>
      <c r="D98" s="106">
        <v>0</v>
      </c>
      <c r="E98" s="109">
        <v>0</v>
      </c>
      <c r="F98" s="106">
        <f t="shared" si="15"/>
        <v>0</v>
      </c>
      <c r="G98" s="109">
        <v>0</v>
      </c>
      <c r="H98" s="109">
        <v>0</v>
      </c>
      <c r="I98" s="106">
        <f t="shared" si="14"/>
        <v>0</v>
      </c>
    </row>
    <row r="99" spans="2:9" ht="36" customHeight="1" x14ac:dyDescent="0.3">
      <c r="B99" s="210" t="s">
        <v>326</v>
      </c>
      <c r="C99" s="211"/>
      <c r="D99" s="106">
        <v>1844872</v>
      </c>
      <c r="E99" s="109">
        <v>0</v>
      </c>
      <c r="F99" s="106">
        <f t="shared" si="15"/>
        <v>1844872</v>
      </c>
      <c r="G99" s="110">
        <v>678216.51</v>
      </c>
      <c r="H99" s="111">
        <v>678216.51</v>
      </c>
      <c r="I99" s="106">
        <f t="shared" si="14"/>
        <v>1166655.49</v>
      </c>
    </row>
    <row r="100" spans="2:9" ht="53.25" customHeight="1" x14ac:dyDescent="0.3">
      <c r="B100" s="210" t="s">
        <v>327</v>
      </c>
      <c r="C100" s="211"/>
      <c r="D100" s="106">
        <v>58690</v>
      </c>
      <c r="E100" s="109">
        <v>0</v>
      </c>
      <c r="F100" s="106">
        <f t="shared" si="15"/>
        <v>58690</v>
      </c>
      <c r="G100" s="166">
        <v>0</v>
      </c>
      <c r="H100" s="167">
        <v>0</v>
      </c>
      <c r="I100" s="106">
        <f t="shared" si="14"/>
        <v>58690</v>
      </c>
    </row>
    <row r="101" spans="2:9" ht="28.5" customHeight="1" x14ac:dyDescent="0.3">
      <c r="B101" s="210" t="s">
        <v>328</v>
      </c>
      <c r="C101" s="211"/>
      <c r="D101" s="106">
        <v>0</v>
      </c>
      <c r="E101" s="109">
        <v>0</v>
      </c>
      <c r="F101" s="106">
        <f t="shared" si="15"/>
        <v>0</v>
      </c>
      <c r="G101" s="109">
        <v>0</v>
      </c>
      <c r="H101" s="109">
        <v>0</v>
      </c>
      <c r="I101" s="106">
        <f t="shared" si="14"/>
        <v>0</v>
      </c>
    </row>
    <row r="102" spans="2:9" ht="45.75" customHeight="1" x14ac:dyDescent="0.3">
      <c r="B102" s="210" t="s">
        <v>329</v>
      </c>
      <c r="C102" s="211"/>
      <c r="D102" s="106">
        <v>10000</v>
      </c>
      <c r="E102" s="109">
        <v>0</v>
      </c>
      <c r="F102" s="106">
        <f t="shared" si="15"/>
        <v>10000</v>
      </c>
      <c r="G102" s="110">
        <v>2945.76</v>
      </c>
      <c r="H102" s="111">
        <v>2945.76</v>
      </c>
      <c r="I102" s="106">
        <f t="shared" si="14"/>
        <v>7054.24</v>
      </c>
    </row>
    <row r="103" spans="2:9" ht="45" customHeight="1" x14ac:dyDescent="0.3">
      <c r="B103" s="210" t="s">
        <v>330</v>
      </c>
      <c r="C103" s="211"/>
      <c r="D103" s="106">
        <f>SUM(D104:D112)</f>
        <v>13734297</v>
      </c>
      <c r="E103" s="106">
        <f>SUM(E104:E112)</f>
        <v>0</v>
      </c>
      <c r="F103" s="106">
        <f>SUM(F104:F112)</f>
        <v>13734297</v>
      </c>
      <c r="G103" s="107">
        <v>5694931.3999999994</v>
      </c>
      <c r="H103" s="108">
        <v>5694931.3999999994</v>
      </c>
      <c r="I103" s="106">
        <f t="shared" si="14"/>
        <v>8039365.6000000006</v>
      </c>
    </row>
    <row r="104" spans="2:9" ht="30" customHeight="1" x14ac:dyDescent="0.3">
      <c r="B104" s="210" t="s">
        <v>331</v>
      </c>
      <c r="C104" s="211"/>
      <c r="D104" s="106">
        <v>1048330</v>
      </c>
      <c r="E104" s="109">
        <v>0</v>
      </c>
      <c r="F104" s="109">
        <f t="shared" ref="F104:F112" si="16">D104+E104</f>
        <v>1048330</v>
      </c>
      <c r="G104" s="110">
        <v>511409.3</v>
      </c>
      <c r="H104" s="111">
        <v>511409.3</v>
      </c>
      <c r="I104" s="106">
        <f t="shared" si="14"/>
        <v>536920.69999999995</v>
      </c>
    </row>
    <row r="105" spans="2:9" ht="30" customHeight="1" x14ac:dyDescent="0.3">
      <c r="B105" s="210" t="s">
        <v>332</v>
      </c>
      <c r="C105" s="211"/>
      <c r="D105" s="106">
        <v>2938290</v>
      </c>
      <c r="E105" s="109">
        <v>80000</v>
      </c>
      <c r="F105" s="109">
        <f t="shared" si="16"/>
        <v>3018290</v>
      </c>
      <c r="G105" s="110">
        <v>1321764.29</v>
      </c>
      <c r="H105" s="111">
        <v>1321764.29</v>
      </c>
      <c r="I105" s="106">
        <f t="shared" si="14"/>
        <v>1696525.71</v>
      </c>
    </row>
    <row r="106" spans="2:9" ht="53.25" customHeight="1" x14ac:dyDescent="0.3">
      <c r="B106" s="210" t="s">
        <v>333</v>
      </c>
      <c r="C106" s="211"/>
      <c r="D106" s="106">
        <v>3544899</v>
      </c>
      <c r="E106" s="109">
        <v>0</v>
      </c>
      <c r="F106" s="109">
        <f t="shared" si="16"/>
        <v>3544899</v>
      </c>
      <c r="G106" s="110">
        <v>1300817.78</v>
      </c>
      <c r="H106" s="111">
        <v>1300817.78</v>
      </c>
      <c r="I106" s="106">
        <f t="shared" si="14"/>
        <v>2244081.2199999997</v>
      </c>
    </row>
    <row r="107" spans="2:9" ht="53.25" customHeight="1" x14ac:dyDescent="0.3">
      <c r="B107" s="210" t="s">
        <v>334</v>
      </c>
      <c r="C107" s="211"/>
      <c r="D107" s="106">
        <v>348530</v>
      </c>
      <c r="E107" s="109">
        <v>0</v>
      </c>
      <c r="F107" s="109">
        <f t="shared" si="16"/>
        <v>348530</v>
      </c>
      <c r="G107" s="110">
        <v>234394.79</v>
      </c>
      <c r="H107" s="111">
        <v>234394.79</v>
      </c>
      <c r="I107" s="106">
        <f t="shared" si="14"/>
        <v>114135.20999999999</v>
      </c>
    </row>
    <row r="108" spans="2:9" ht="53.25" customHeight="1" x14ac:dyDescent="0.3">
      <c r="B108" s="210" t="s">
        <v>335</v>
      </c>
      <c r="C108" s="211"/>
      <c r="D108" s="106">
        <v>4476049</v>
      </c>
      <c r="E108" s="109">
        <v>-80000</v>
      </c>
      <c r="F108" s="109">
        <f t="shared" si="16"/>
        <v>4396049</v>
      </c>
      <c r="G108" s="110">
        <v>1762218.44</v>
      </c>
      <c r="H108" s="111">
        <v>1762218.44</v>
      </c>
      <c r="I108" s="106">
        <f t="shared" si="14"/>
        <v>2633830.56</v>
      </c>
    </row>
    <row r="109" spans="2:9" ht="53.25" customHeight="1" x14ac:dyDescent="0.3">
      <c r="B109" s="210" t="s">
        <v>336</v>
      </c>
      <c r="C109" s="211"/>
      <c r="D109" s="106">
        <v>0</v>
      </c>
      <c r="E109" s="109">
        <v>0</v>
      </c>
      <c r="F109" s="109">
        <f t="shared" si="16"/>
        <v>0</v>
      </c>
      <c r="G109" s="109">
        <v>0</v>
      </c>
      <c r="H109" s="109">
        <v>0</v>
      </c>
      <c r="I109" s="106">
        <f t="shared" si="14"/>
        <v>0</v>
      </c>
    </row>
    <row r="110" spans="2:9" ht="27" customHeight="1" x14ac:dyDescent="0.3">
      <c r="B110" s="210" t="s">
        <v>337</v>
      </c>
      <c r="C110" s="211"/>
      <c r="D110" s="106">
        <v>829842</v>
      </c>
      <c r="E110" s="109">
        <v>0</v>
      </c>
      <c r="F110" s="109">
        <f t="shared" si="16"/>
        <v>829842</v>
      </c>
      <c r="G110" s="110">
        <v>426063.02</v>
      </c>
      <c r="H110" s="111">
        <v>426063.02</v>
      </c>
      <c r="I110" s="106">
        <f t="shared" si="14"/>
        <v>403778.98</v>
      </c>
    </row>
    <row r="111" spans="2:9" ht="24" customHeight="1" x14ac:dyDescent="0.3">
      <c r="B111" s="210" t="s">
        <v>338</v>
      </c>
      <c r="C111" s="211"/>
      <c r="D111" s="106">
        <v>528363</v>
      </c>
      <c r="E111" s="109">
        <v>0</v>
      </c>
      <c r="F111" s="109">
        <f t="shared" si="16"/>
        <v>528363</v>
      </c>
      <c r="G111" s="110">
        <v>120943.78</v>
      </c>
      <c r="H111" s="111">
        <v>120943.78</v>
      </c>
      <c r="I111" s="106">
        <f t="shared" si="14"/>
        <v>407419.22</v>
      </c>
    </row>
    <row r="112" spans="2:9" ht="36" customHeight="1" x14ac:dyDescent="0.3">
      <c r="B112" s="210" t="s">
        <v>339</v>
      </c>
      <c r="C112" s="211"/>
      <c r="D112" s="106">
        <v>19994</v>
      </c>
      <c r="E112" s="109">
        <v>0</v>
      </c>
      <c r="F112" s="109">
        <f t="shared" si="16"/>
        <v>19994</v>
      </c>
      <c r="G112" s="110">
        <v>17320</v>
      </c>
      <c r="H112" s="111">
        <v>17320</v>
      </c>
      <c r="I112" s="106">
        <f t="shared" si="14"/>
        <v>2674</v>
      </c>
    </row>
    <row r="113" spans="2:9" ht="61.5" customHeight="1" x14ac:dyDescent="0.3">
      <c r="B113" s="210" t="s">
        <v>340</v>
      </c>
      <c r="C113" s="211"/>
      <c r="D113" s="106">
        <f>SUM(D114:D122)</f>
        <v>15623182</v>
      </c>
      <c r="E113" s="106">
        <f>SUM(E114:E122)</f>
        <v>-2887225</v>
      </c>
      <c r="F113" s="106">
        <f>SUM(F114:F122)</f>
        <v>12735957</v>
      </c>
      <c r="G113" s="107">
        <f>SUM(G114:G122)</f>
        <v>3155101</v>
      </c>
      <c r="H113" s="108">
        <f>SUM(H114:H122)</f>
        <v>3155101</v>
      </c>
      <c r="I113" s="106">
        <f t="shared" si="14"/>
        <v>9580856</v>
      </c>
    </row>
    <row r="114" spans="2:9" ht="46.5" customHeight="1" x14ac:dyDescent="0.3">
      <c r="B114" s="210" t="s">
        <v>341</v>
      </c>
      <c r="C114" s="211"/>
      <c r="D114" s="106">
        <v>0</v>
      </c>
      <c r="E114" s="109">
        <v>0</v>
      </c>
      <c r="F114" s="109">
        <f t="shared" ref="F114:F122" si="17">D114+E114</f>
        <v>0</v>
      </c>
      <c r="G114" s="109">
        <v>0</v>
      </c>
      <c r="H114" s="112">
        <v>0</v>
      </c>
      <c r="I114" s="106">
        <f t="shared" si="14"/>
        <v>0</v>
      </c>
    </row>
    <row r="115" spans="2:9" ht="48" customHeight="1" x14ac:dyDescent="0.3">
      <c r="B115" s="210" t="s">
        <v>342</v>
      </c>
      <c r="C115" s="211"/>
      <c r="D115" s="106">
        <v>0</v>
      </c>
      <c r="E115" s="109">
        <v>0</v>
      </c>
      <c r="F115" s="109">
        <f t="shared" si="17"/>
        <v>0</v>
      </c>
      <c r="G115" s="106">
        <v>0</v>
      </c>
      <c r="H115" s="109">
        <v>0</v>
      </c>
      <c r="I115" s="106">
        <f t="shared" si="14"/>
        <v>0</v>
      </c>
    </row>
    <row r="116" spans="2:9" ht="26.25" customHeight="1" x14ac:dyDescent="0.3">
      <c r="B116" s="210" t="s">
        <v>343</v>
      </c>
      <c r="C116" s="211"/>
      <c r="D116" s="106">
        <v>0</v>
      </c>
      <c r="E116" s="109">
        <v>0</v>
      </c>
      <c r="F116" s="109">
        <f t="shared" si="17"/>
        <v>0</v>
      </c>
      <c r="G116" s="106">
        <v>0</v>
      </c>
      <c r="H116" s="109">
        <v>0</v>
      </c>
      <c r="I116" s="106">
        <f t="shared" si="14"/>
        <v>0</v>
      </c>
    </row>
    <row r="117" spans="2:9" ht="26.25" customHeight="1" x14ac:dyDescent="0.3">
      <c r="B117" s="210" t="s">
        <v>344</v>
      </c>
      <c r="C117" s="211"/>
      <c r="D117" s="106">
        <v>15623182</v>
      </c>
      <c r="E117" s="109">
        <v>-2887225</v>
      </c>
      <c r="F117" s="109">
        <f t="shared" si="17"/>
        <v>12735957</v>
      </c>
      <c r="G117" s="110">
        <v>3155101</v>
      </c>
      <c r="H117" s="111">
        <v>3155101</v>
      </c>
      <c r="I117" s="106">
        <f t="shared" si="14"/>
        <v>9580856</v>
      </c>
    </row>
    <row r="118" spans="2:9" ht="24" customHeight="1" x14ac:dyDescent="0.3">
      <c r="B118" s="210" t="s">
        <v>345</v>
      </c>
      <c r="C118" s="211"/>
      <c r="D118" s="106">
        <v>0</v>
      </c>
      <c r="E118" s="109">
        <v>0</v>
      </c>
      <c r="F118" s="109">
        <f t="shared" si="17"/>
        <v>0</v>
      </c>
      <c r="G118" s="106">
        <v>0</v>
      </c>
      <c r="H118" s="109">
        <v>0</v>
      </c>
      <c r="I118" s="106">
        <f t="shared" si="14"/>
        <v>0</v>
      </c>
    </row>
    <row r="119" spans="2:9" ht="53.25" customHeight="1" x14ac:dyDescent="0.3">
      <c r="B119" s="210" t="s">
        <v>346</v>
      </c>
      <c r="C119" s="211"/>
      <c r="D119" s="106">
        <v>0</v>
      </c>
      <c r="E119" s="109">
        <v>0</v>
      </c>
      <c r="F119" s="109">
        <f t="shared" si="17"/>
        <v>0</v>
      </c>
      <c r="G119" s="106">
        <v>0</v>
      </c>
      <c r="H119" s="109">
        <v>0</v>
      </c>
      <c r="I119" s="106">
        <f t="shared" si="14"/>
        <v>0</v>
      </c>
    </row>
    <row r="120" spans="2:9" ht="26.25" customHeight="1" x14ac:dyDescent="0.3">
      <c r="B120" s="210" t="s">
        <v>347</v>
      </c>
      <c r="C120" s="211"/>
      <c r="D120" s="106">
        <v>0</v>
      </c>
      <c r="E120" s="109">
        <v>0</v>
      </c>
      <c r="F120" s="109">
        <f t="shared" si="17"/>
        <v>0</v>
      </c>
      <c r="G120" s="106">
        <v>0</v>
      </c>
      <c r="H120" s="109">
        <v>0</v>
      </c>
      <c r="I120" s="106">
        <f t="shared" si="14"/>
        <v>0</v>
      </c>
    </row>
    <row r="121" spans="2:9" ht="29.25" customHeight="1" x14ac:dyDescent="0.3">
      <c r="B121" s="210" t="s">
        <v>348</v>
      </c>
      <c r="C121" s="211"/>
      <c r="D121" s="106">
        <v>0</v>
      </c>
      <c r="E121" s="109">
        <v>0</v>
      </c>
      <c r="F121" s="109">
        <f t="shared" si="17"/>
        <v>0</v>
      </c>
      <c r="G121" s="106">
        <v>0</v>
      </c>
      <c r="H121" s="109">
        <v>0</v>
      </c>
      <c r="I121" s="106">
        <f t="shared" si="14"/>
        <v>0</v>
      </c>
    </row>
    <row r="122" spans="2:9" ht="27" customHeight="1" x14ac:dyDescent="0.3">
      <c r="B122" s="210" t="s">
        <v>349</v>
      </c>
      <c r="C122" s="211"/>
      <c r="D122" s="106">
        <v>0</v>
      </c>
      <c r="E122" s="109">
        <v>0</v>
      </c>
      <c r="F122" s="109">
        <f t="shared" si="17"/>
        <v>0</v>
      </c>
      <c r="G122" s="106">
        <v>0</v>
      </c>
      <c r="H122" s="109">
        <v>0</v>
      </c>
      <c r="I122" s="106">
        <f t="shared" si="14"/>
        <v>0</v>
      </c>
    </row>
    <row r="123" spans="2:9" ht="53.25" customHeight="1" x14ac:dyDescent="0.3">
      <c r="B123" s="210" t="s">
        <v>350</v>
      </c>
      <c r="C123" s="211"/>
      <c r="D123" s="106">
        <f>SUM(D124:D132)</f>
        <v>0</v>
      </c>
      <c r="E123" s="106">
        <f>SUM(E124:E132)</f>
        <v>0</v>
      </c>
      <c r="F123" s="106">
        <f>SUM(F124:F132)</f>
        <v>0</v>
      </c>
      <c r="G123" s="109">
        <v>0</v>
      </c>
      <c r="H123" s="112">
        <v>0</v>
      </c>
      <c r="I123" s="106">
        <f t="shared" si="14"/>
        <v>0</v>
      </c>
    </row>
    <row r="124" spans="2:9" ht="26.25" customHeight="1" x14ac:dyDescent="0.3">
      <c r="B124" s="210" t="s">
        <v>351</v>
      </c>
      <c r="C124" s="211"/>
      <c r="D124" s="106">
        <v>0</v>
      </c>
      <c r="E124" s="109">
        <v>0</v>
      </c>
      <c r="F124" s="109">
        <f t="shared" ref="F124:F132" si="18">D124+E124</f>
        <v>0</v>
      </c>
      <c r="G124" s="106">
        <v>0</v>
      </c>
      <c r="H124" s="109">
        <v>0</v>
      </c>
      <c r="I124" s="106">
        <f t="shared" si="14"/>
        <v>0</v>
      </c>
    </row>
    <row r="125" spans="2:9" ht="48" customHeight="1" x14ac:dyDescent="0.3">
      <c r="B125" s="210" t="s">
        <v>352</v>
      </c>
      <c r="C125" s="211"/>
      <c r="D125" s="106">
        <v>0</v>
      </c>
      <c r="E125" s="109">
        <v>0</v>
      </c>
      <c r="F125" s="109">
        <f t="shared" si="18"/>
        <v>0</v>
      </c>
      <c r="G125" s="106">
        <v>0</v>
      </c>
      <c r="H125" s="109">
        <v>0</v>
      </c>
      <c r="I125" s="106">
        <f t="shared" si="14"/>
        <v>0</v>
      </c>
    </row>
    <row r="126" spans="2:9" ht="53.25" customHeight="1" x14ac:dyDescent="0.3">
      <c r="B126" s="210" t="s">
        <v>353</v>
      </c>
      <c r="C126" s="211"/>
      <c r="D126" s="106">
        <v>0</v>
      </c>
      <c r="E126" s="109">
        <v>0</v>
      </c>
      <c r="F126" s="109">
        <f t="shared" si="18"/>
        <v>0</v>
      </c>
      <c r="G126" s="106">
        <v>0</v>
      </c>
      <c r="H126" s="109">
        <v>0</v>
      </c>
      <c r="I126" s="106">
        <f t="shared" si="14"/>
        <v>0</v>
      </c>
    </row>
    <row r="127" spans="2:9" ht="31.5" customHeight="1" x14ac:dyDescent="0.3">
      <c r="B127" s="210" t="s">
        <v>354</v>
      </c>
      <c r="C127" s="211"/>
      <c r="D127" s="106">
        <v>0</v>
      </c>
      <c r="E127" s="109">
        <v>0</v>
      </c>
      <c r="F127" s="109">
        <f t="shared" si="18"/>
        <v>0</v>
      </c>
      <c r="G127" s="106">
        <v>0</v>
      </c>
      <c r="H127" s="109">
        <v>0</v>
      </c>
      <c r="I127" s="106">
        <f t="shared" si="14"/>
        <v>0</v>
      </c>
    </row>
    <row r="128" spans="2:9" ht="31.5" customHeight="1" x14ac:dyDescent="0.3">
      <c r="B128" s="210" t="s">
        <v>355</v>
      </c>
      <c r="C128" s="211"/>
      <c r="D128" s="106">
        <v>0</v>
      </c>
      <c r="E128" s="109">
        <v>0</v>
      </c>
      <c r="F128" s="109">
        <f t="shared" si="18"/>
        <v>0</v>
      </c>
      <c r="G128" s="106">
        <v>0</v>
      </c>
      <c r="H128" s="109">
        <v>0</v>
      </c>
      <c r="I128" s="106">
        <f t="shared" si="14"/>
        <v>0</v>
      </c>
    </row>
    <row r="129" spans="2:9" ht="31.5" customHeight="1" x14ac:dyDescent="0.3">
      <c r="B129" s="210" t="s">
        <v>356</v>
      </c>
      <c r="C129" s="211"/>
      <c r="D129" s="106">
        <v>0</v>
      </c>
      <c r="E129" s="109">
        <v>0</v>
      </c>
      <c r="F129" s="109">
        <f t="shared" si="18"/>
        <v>0</v>
      </c>
      <c r="G129" s="106">
        <v>0</v>
      </c>
      <c r="H129" s="109">
        <v>0</v>
      </c>
      <c r="I129" s="106">
        <f t="shared" si="14"/>
        <v>0</v>
      </c>
    </row>
    <row r="130" spans="2:9" ht="31.5" customHeight="1" x14ac:dyDescent="0.3">
      <c r="B130" s="210" t="s">
        <v>357</v>
      </c>
      <c r="C130" s="211"/>
      <c r="D130" s="106">
        <v>0</v>
      </c>
      <c r="E130" s="109">
        <v>0</v>
      </c>
      <c r="F130" s="109">
        <f t="shared" si="18"/>
        <v>0</v>
      </c>
      <c r="G130" s="106">
        <v>0</v>
      </c>
      <c r="H130" s="109">
        <v>0</v>
      </c>
      <c r="I130" s="106">
        <f t="shared" si="14"/>
        <v>0</v>
      </c>
    </row>
    <row r="131" spans="2:9" ht="31.5" customHeight="1" x14ac:dyDescent="0.3">
      <c r="B131" s="210" t="s">
        <v>358</v>
      </c>
      <c r="C131" s="211"/>
      <c r="D131" s="106">
        <v>0</v>
      </c>
      <c r="E131" s="109">
        <v>0</v>
      </c>
      <c r="F131" s="109">
        <f t="shared" si="18"/>
        <v>0</v>
      </c>
      <c r="G131" s="106">
        <v>0</v>
      </c>
      <c r="H131" s="109">
        <v>0</v>
      </c>
      <c r="I131" s="106">
        <f t="shared" si="14"/>
        <v>0</v>
      </c>
    </row>
    <row r="132" spans="2:9" ht="31.5" customHeight="1" x14ac:dyDescent="0.3">
      <c r="B132" s="210" t="s">
        <v>359</v>
      </c>
      <c r="C132" s="211"/>
      <c r="D132" s="106">
        <v>0</v>
      </c>
      <c r="E132" s="109">
        <v>0</v>
      </c>
      <c r="F132" s="109">
        <f t="shared" si="18"/>
        <v>0</v>
      </c>
      <c r="G132" s="106">
        <v>0</v>
      </c>
      <c r="H132" s="109">
        <v>0</v>
      </c>
      <c r="I132" s="106">
        <f t="shared" si="14"/>
        <v>0</v>
      </c>
    </row>
    <row r="133" spans="2:9" ht="32.25" customHeight="1" x14ac:dyDescent="0.3">
      <c r="B133" s="210" t="s">
        <v>360</v>
      </c>
      <c r="C133" s="211"/>
      <c r="D133" s="106">
        <f>SUM(D134:D136)</f>
        <v>0</v>
      </c>
      <c r="E133" s="106">
        <f>SUM(E134:E136)</f>
        <v>0</v>
      </c>
      <c r="F133" s="106">
        <f>SUM(F134:F136)</f>
        <v>0</v>
      </c>
      <c r="G133" s="109">
        <v>0</v>
      </c>
      <c r="H133" s="112">
        <v>0</v>
      </c>
      <c r="I133" s="106">
        <f t="shared" si="14"/>
        <v>0</v>
      </c>
    </row>
    <row r="134" spans="2:9" ht="53.25" customHeight="1" x14ac:dyDescent="0.3">
      <c r="B134" s="210" t="s">
        <v>361</v>
      </c>
      <c r="C134" s="211"/>
      <c r="D134" s="106">
        <v>0</v>
      </c>
      <c r="E134" s="109">
        <v>0</v>
      </c>
      <c r="F134" s="109">
        <f>D134+E134</f>
        <v>0</v>
      </c>
      <c r="G134" s="106">
        <v>0</v>
      </c>
      <c r="H134" s="109">
        <v>0</v>
      </c>
      <c r="I134" s="106">
        <f t="shared" si="14"/>
        <v>0</v>
      </c>
    </row>
    <row r="135" spans="2:9" ht="34.5" customHeight="1" x14ac:dyDescent="0.3">
      <c r="B135" s="210" t="s">
        <v>362</v>
      </c>
      <c r="C135" s="211"/>
      <c r="D135" s="106">
        <v>0</v>
      </c>
      <c r="E135" s="109">
        <v>0</v>
      </c>
      <c r="F135" s="109">
        <f>D135+E135</f>
        <v>0</v>
      </c>
      <c r="G135" s="106">
        <v>0</v>
      </c>
      <c r="H135" s="109">
        <v>0</v>
      </c>
      <c r="I135" s="106">
        <f t="shared" si="14"/>
        <v>0</v>
      </c>
    </row>
    <row r="136" spans="2:9" ht="53.25" customHeight="1" x14ac:dyDescent="0.3">
      <c r="B136" s="210" t="s">
        <v>363</v>
      </c>
      <c r="C136" s="211"/>
      <c r="D136" s="106">
        <v>0</v>
      </c>
      <c r="E136" s="109">
        <v>0</v>
      </c>
      <c r="F136" s="109">
        <f>D136+E136</f>
        <v>0</v>
      </c>
      <c r="G136" s="106">
        <v>0</v>
      </c>
      <c r="H136" s="109">
        <v>0</v>
      </c>
      <c r="I136" s="106">
        <f t="shared" si="14"/>
        <v>0</v>
      </c>
    </row>
    <row r="137" spans="2:9" ht="53.25" customHeight="1" x14ac:dyDescent="0.3">
      <c r="B137" s="210" t="s">
        <v>364</v>
      </c>
      <c r="C137" s="211"/>
      <c r="D137" s="106">
        <f>SUM(D138:D145)</f>
        <v>0</v>
      </c>
      <c r="E137" s="106">
        <f>SUM(E138:E145)</f>
        <v>0</v>
      </c>
      <c r="F137" s="106">
        <f>F138+F139+F140+F141+F142+F144+F145</f>
        <v>0</v>
      </c>
      <c r="G137" s="109">
        <v>0</v>
      </c>
      <c r="H137" s="112">
        <v>0</v>
      </c>
      <c r="I137" s="106">
        <f t="shared" si="14"/>
        <v>0</v>
      </c>
    </row>
    <row r="138" spans="2:9" ht="53.25" customHeight="1" x14ac:dyDescent="0.3">
      <c r="B138" s="210" t="s">
        <v>365</v>
      </c>
      <c r="C138" s="211"/>
      <c r="D138" s="106">
        <v>0</v>
      </c>
      <c r="E138" s="109">
        <v>0</v>
      </c>
      <c r="F138" s="109">
        <f t="shared" ref="F138:F145" si="19">D138+E138</f>
        <v>0</v>
      </c>
      <c r="G138" s="106">
        <v>0</v>
      </c>
      <c r="H138" s="109">
        <v>0</v>
      </c>
      <c r="I138" s="106">
        <f t="shared" si="14"/>
        <v>0</v>
      </c>
    </row>
    <row r="139" spans="2:9" ht="38.25" customHeight="1" x14ac:dyDescent="0.3">
      <c r="B139" s="210" t="s">
        <v>366</v>
      </c>
      <c r="C139" s="211"/>
      <c r="D139" s="106">
        <v>0</v>
      </c>
      <c r="E139" s="109">
        <v>0</v>
      </c>
      <c r="F139" s="109">
        <f t="shared" si="19"/>
        <v>0</v>
      </c>
      <c r="G139" s="106">
        <v>0</v>
      </c>
      <c r="H139" s="109">
        <v>0</v>
      </c>
      <c r="I139" s="106">
        <f t="shared" si="14"/>
        <v>0</v>
      </c>
    </row>
    <row r="140" spans="2:9" ht="38.25" customHeight="1" x14ac:dyDescent="0.3">
      <c r="B140" s="210" t="s">
        <v>367</v>
      </c>
      <c r="C140" s="211"/>
      <c r="D140" s="106">
        <v>0</v>
      </c>
      <c r="E140" s="109">
        <v>0</v>
      </c>
      <c r="F140" s="109">
        <f t="shared" si="19"/>
        <v>0</v>
      </c>
      <c r="G140" s="106">
        <v>0</v>
      </c>
      <c r="H140" s="109">
        <v>0</v>
      </c>
      <c r="I140" s="106">
        <f t="shared" si="14"/>
        <v>0</v>
      </c>
    </row>
    <row r="141" spans="2:9" ht="38.25" customHeight="1" x14ac:dyDescent="0.3">
      <c r="B141" s="210" t="s">
        <v>368</v>
      </c>
      <c r="C141" s="211"/>
      <c r="D141" s="106">
        <v>0</v>
      </c>
      <c r="E141" s="109">
        <v>0</v>
      </c>
      <c r="F141" s="109">
        <f t="shared" si="19"/>
        <v>0</v>
      </c>
      <c r="G141" s="106">
        <v>0</v>
      </c>
      <c r="H141" s="109">
        <v>0</v>
      </c>
      <c r="I141" s="106">
        <f t="shared" si="14"/>
        <v>0</v>
      </c>
    </row>
    <row r="142" spans="2:9" ht="53.25" customHeight="1" x14ac:dyDescent="0.3">
      <c r="B142" s="210" t="s">
        <v>369</v>
      </c>
      <c r="C142" s="211"/>
      <c r="D142" s="106">
        <v>0</v>
      </c>
      <c r="E142" s="109">
        <v>0</v>
      </c>
      <c r="F142" s="109">
        <f t="shared" si="19"/>
        <v>0</v>
      </c>
      <c r="G142" s="106">
        <v>0</v>
      </c>
      <c r="H142" s="109">
        <v>0</v>
      </c>
      <c r="I142" s="106">
        <f t="shared" si="14"/>
        <v>0</v>
      </c>
    </row>
    <row r="143" spans="2:9" ht="53.25" customHeight="1" x14ac:dyDescent="0.3">
      <c r="B143" s="210" t="s">
        <v>370</v>
      </c>
      <c r="C143" s="211"/>
      <c r="D143" s="106">
        <v>0</v>
      </c>
      <c r="E143" s="109">
        <v>0</v>
      </c>
      <c r="F143" s="109">
        <f t="shared" si="19"/>
        <v>0</v>
      </c>
      <c r="G143" s="106">
        <v>0</v>
      </c>
      <c r="H143" s="109">
        <v>0</v>
      </c>
      <c r="I143" s="106">
        <f t="shared" si="14"/>
        <v>0</v>
      </c>
    </row>
    <row r="144" spans="2:9" ht="53.25" customHeight="1" x14ac:dyDescent="0.3">
      <c r="B144" s="210" t="s">
        <v>371</v>
      </c>
      <c r="C144" s="211"/>
      <c r="D144" s="106">
        <v>0</v>
      </c>
      <c r="E144" s="109">
        <v>0</v>
      </c>
      <c r="F144" s="109">
        <f t="shared" si="19"/>
        <v>0</v>
      </c>
      <c r="G144" s="106">
        <v>0</v>
      </c>
      <c r="H144" s="109">
        <v>0</v>
      </c>
      <c r="I144" s="106">
        <f t="shared" si="14"/>
        <v>0</v>
      </c>
    </row>
    <row r="145" spans="2:9" ht="53.25" customHeight="1" x14ac:dyDescent="0.3">
      <c r="B145" s="210" t="s">
        <v>372</v>
      </c>
      <c r="C145" s="211"/>
      <c r="D145" s="106">
        <v>0</v>
      </c>
      <c r="E145" s="109">
        <v>0</v>
      </c>
      <c r="F145" s="109">
        <f t="shared" si="19"/>
        <v>0</v>
      </c>
      <c r="G145" s="106">
        <v>0</v>
      </c>
      <c r="H145" s="109">
        <v>0</v>
      </c>
      <c r="I145" s="106">
        <f t="shared" si="14"/>
        <v>0</v>
      </c>
    </row>
    <row r="146" spans="2:9" ht="53.25" customHeight="1" x14ac:dyDescent="0.3">
      <c r="B146" s="210" t="s">
        <v>373</v>
      </c>
      <c r="C146" s="211"/>
      <c r="D146" s="106">
        <f>SUM(D147:D149)</f>
        <v>0</v>
      </c>
      <c r="E146" s="106">
        <f>SUM(E147:E149)</f>
        <v>0</v>
      </c>
      <c r="F146" s="106">
        <f>SUM(F147:F149)</f>
        <v>0</v>
      </c>
      <c r="G146" s="109">
        <v>0</v>
      </c>
      <c r="H146" s="112">
        <v>0</v>
      </c>
      <c r="I146" s="106">
        <f t="shared" si="14"/>
        <v>0</v>
      </c>
    </row>
    <row r="147" spans="2:9" ht="34.5" customHeight="1" x14ac:dyDescent="0.3">
      <c r="B147" s="210" t="s">
        <v>374</v>
      </c>
      <c r="C147" s="211"/>
      <c r="D147" s="106">
        <v>0</v>
      </c>
      <c r="E147" s="109">
        <v>0</v>
      </c>
      <c r="F147" s="109">
        <f>D147+E147</f>
        <v>0</v>
      </c>
      <c r="G147" s="106">
        <v>0</v>
      </c>
      <c r="H147" s="109">
        <v>0</v>
      </c>
      <c r="I147" s="106">
        <f t="shared" si="14"/>
        <v>0</v>
      </c>
    </row>
    <row r="148" spans="2:9" ht="34.5" customHeight="1" x14ac:dyDescent="0.3">
      <c r="B148" s="210" t="s">
        <v>375</v>
      </c>
      <c r="C148" s="211"/>
      <c r="D148" s="106">
        <v>0</v>
      </c>
      <c r="E148" s="109">
        <v>0</v>
      </c>
      <c r="F148" s="109">
        <f>D148+E148</f>
        <v>0</v>
      </c>
      <c r="G148" s="106">
        <v>0</v>
      </c>
      <c r="H148" s="109">
        <v>0</v>
      </c>
      <c r="I148" s="106">
        <f t="shared" si="14"/>
        <v>0</v>
      </c>
    </row>
    <row r="149" spans="2:9" ht="34.5" customHeight="1" x14ac:dyDescent="0.3">
      <c r="B149" s="210" t="s">
        <v>376</v>
      </c>
      <c r="C149" s="211"/>
      <c r="D149" s="106">
        <v>0</v>
      </c>
      <c r="E149" s="109">
        <v>0</v>
      </c>
      <c r="F149" s="109">
        <f>D149+E149</f>
        <v>0</v>
      </c>
      <c r="G149" s="106">
        <v>0</v>
      </c>
      <c r="H149" s="109">
        <v>0</v>
      </c>
      <c r="I149" s="106">
        <f t="shared" ref="I149:I157" si="20">F149-G149</f>
        <v>0</v>
      </c>
    </row>
    <row r="150" spans="2:9" ht="29.25" customHeight="1" x14ac:dyDescent="0.3">
      <c r="B150" s="210" t="s">
        <v>377</v>
      </c>
      <c r="C150" s="211"/>
      <c r="D150" s="106">
        <f>SUM(D151:D157)</f>
        <v>0</v>
      </c>
      <c r="E150" s="106">
        <f>SUM(E151:E157)</f>
        <v>0</v>
      </c>
      <c r="F150" s="106">
        <f>SUM(F151:F157)</f>
        <v>0</v>
      </c>
      <c r="G150" s="109">
        <v>0</v>
      </c>
      <c r="H150" s="112">
        <v>0</v>
      </c>
      <c r="I150" s="106">
        <f t="shared" si="20"/>
        <v>0</v>
      </c>
    </row>
    <row r="151" spans="2:9" ht="29.25" customHeight="1" x14ac:dyDescent="0.3">
      <c r="B151" s="210" t="s">
        <v>378</v>
      </c>
      <c r="C151" s="211"/>
      <c r="D151" s="106">
        <v>0</v>
      </c>
      <c r="E151" s="109">
        <v>0</v>
      </c>
      <c r="F151" s="109">
        <f>D151+E151</f>
        <v>0</v>
      </c>
      <c r="G151" s="106">
        <v>0</v>
      </c>
      <c r="H151" s="109">
        <v>0</v>
      </c>
      <c r="I151" s="106">
        <f t="shared" si="20"/>
        <v>0</v>
      </c>
    </row>
    <row r="152" spans="2:9" ht="29.25" customHeight="1" x14ac:dyDescent="0.3">
      <c r="B152" s="210" t="s">
        <v>379</v>
      </c>
      <c r="C152" s="211"/>
      <c r="D152" s="106">
        <v>0</v>
      </c>
      <c r="E152" s="109">
        <v>0</v>
      </c>
      <c r="F152" s="109">
        <f t="shared" ref="F152:F157" si="21">D152+E152</f>
        <v>0</v>
      </c>
      <c r="G152" s="106">
        <v>0</v>
      </c>
      <c r="H152" s="109">
        <v>0</v>
      </c>
      <c r="I152" s="106">
        <f t="shared" si="20"/>
        <v>0</v>
      </c>
    </row>
    <row r="153" spans="2:9" ht="30.75" customHeight="1" x14ac:dyDescent="0.3">
      <c r="B153" s="210" t="s">
        <v>380</v>
      </c>
      <c r="C153" s="211"/>
      <c r="D153" s="106">
        <v>0</v>
      </c>
      <c r="E153" s="109">
        <v>0</v>
      </c>
      <c r="F153" s="109">
        <f t="shared" si="21"/>
        <v>0</v>
      </c>
      <c r="G153" s="106">
        <v>0</v>
      </c>
      <c r="H153" s="109">
        <v>0</v>
      </c>
      <c r="I153" s="106">
        <f t="shared" si="20"/>
        <v>0</v>
      </c>
    </row>
    <row r="154" spans="2:9" ht="30.75" customHeight="1" x14ac:dyDescent="0.3">
      <c r="B154" s="210" t="s">
        <v>381</v>
      </c>
      <c r="C154" s="211"/>
      <c r="D154" s="106">
        <v>0</v>
      </c>
      <c r="E154" s="109">
        <v>0</v>
      </c>
      <c r="F154" s="109">
        <f t="shared" si="21"/>
        <v>0</v>
      </c>
      <c r="G154" s="106">
        <v>0</v>
      </c>
      <c r="H154" s="109">
        <v>0</v>
      </c>
      <c r="I154" s="106">
        <f t="shared" si="20"/>
        <v>0</v>
      </c>
    </row>
    <row r="155" spans="2:9" ht="30.75" customHeight="1" x14ac:dyDescent="0.3">
      <c r="B155" s="210" t="s">
        <v>382</v>
      </c>
      <c r="C155" s="211"/>
      <c r="D155" s="106">
        <v>0</v>
      </c>
      <c r="E155" s="109">
        <v>0</v>
      </c>
      <c r="F155" s="109">
        <f t="shared" si="21"/>
        <v>0</v>
      </c>
      <c r="G155" s="106">
        <v>0</v>
      </c>
      <c r="H155" s="109">
        <v>0</v>
      </c>
      <c r="I155" s="106">
        <f t="shared" si="20"/>
        <v>0</v>
      </c>
    </row>
    <row r="156" spans="2:9" ht="30.75" customHeight="1" x14ac:dyDescent="0.3">
      <c r="B156" s="210" t="s">
        <v>383</v>
      </c>
      <c r="C156" s="211"/>
      <c r="D156" s="106">
        <v>0</v>
      </c>
      <c r="E156" s="109">
        <v>0</v>
      </c>
      <c r="F156" s="109">
        <f t="shared" si="21"/>
        <v>0</v>
      </c>
      <c r="G156" s="106">
        <v>0</v>
      </c>
      <c r="H156" s="109">
        <v>0</v>
      </c>
      <c r="I156" s="106">
        <f t="shared" si="20"/>
        <v>0</v>
      </c>
    </row>
    <row r="157" spans="2:9" ht="53.25" customHeight="1" x14ac:dyDescent="0.3">
      <c r="B157" s="210" t="s">
        <v>384</v>
      </c>
      <c r="C157" s="211"/>
      <c r="D157" s="106">
        <v>0</v>
      </c>
      <c r="E157" s="109">
        <v>0</v>
      </c>
      <c r="F157" s="109">
        <f t="shared" si="21"/>
        <v>0</v>
      </c>
      <c r="G157" s="106">
        <v>0</v>
      </c>
      <c r="H157" s="109">
        <v>0</v>
      </c>
      <c r="I157" s="106">
        <f t="shared" si="20"/>
        <v>0</v>
      </c>
    </row>
    <row r="158" spans="2:9" ht="30.75" customHeight="1" x14ac:dyDescent="0.3">
      <c r="B158" s="119"/>
      <c r="C158" s="120"/>
      <c r="D158" s="106"/>
      <c r="E158" s="109"/>
      <c r="F158" s="109"/>
      <c r="G158" s="110"/>
      <c r="H158" s="111"/>
      <c r="I158" s="106"/>
    </row>
    <row r="159" spans="2:9" ht="53.25" customHeight="1" x14ac:dyDescent="0.3">
      <c r="B159" s="212" t="s">
        <v>386</v>
      </c>
      <c r="C159" s="213"/>
      <c r="D159" s="102">
        <f t="shared" ref="D159:I159" si="22">D10+D84</f>
        <v>92938128</v>
      </c>
      <c r="E159" s="102">
        <f t="shared" si="22"/>
        <v>-2887225</v>
      </c>
      <c r="F159" s="122">
        <f t="shared" si="22"/>
        <v>90050903</v>
      </c>
      <c r="G159" s="103">
        <f t="shared" si="22"/>
        <v>36653691.529999994</v>
      </c>
      <c r="H159" s="104">
        <f t="shared" si="22"/>
        <v>36273723.629999995</v>
      </c>
      <c r="I159" s="102">
        <f t="shared" si="22"/>
        <v>53397211.470000006</v>
      </c>
    </row>
    <row r="160" spans="2:9" ht="53.25" customHeight="1" thickBot="1" x14ac:dyDescent="0.35">
      <c r="B160" s="123"/>
      <c r="C160" s="124"/>
      <c r="D160" s="125"/>
      <c r="E160" s="126"/>
      <c r="F160" s="127"/>
      <c r="G160" s="128"/>
      <c r="H160" s="129"/>
      <c r="I160" s="125"/>
    </row>
    <row r="161" spans="4:9" ht="27.75" customHeight="1" x14ac:dyDescent="0.3"/>
    <row r="162" spans="4:9" ht="45" customHeight="1" x14ac:dyDescent="0.3">
      <c r="D162" s="24"/>
      <c r="E162" s="24"/>
      <c r="F162" s="24"/>
      <c r="G162" s="24"/>
      <c r="H162" s="24"/>
      <c r="I162" s="24"/>
    </row>
    <row r="163" spans="4:9" ht="42.75" customHeight="1" x14ac:dyDescent="0.3"/>
    <row r="164" spans="4:9" ht="41.25" customHeight="1" x14ac:dyDescent="0.3"/>
    <row r="165" spans="4:9" ht="29.25" customHeight="1" x14ac:dyDescent="0.3"/>
    <row r="166" spans="4:9" ht="29.25" customHeight="1" x14ac:dyDescent="0.3"/>
    <row r="167" spans="4:9" ht="29.25" customHeight="1" x14ac:dyDescent="0.3"/>
    <row r="168" spans="4:9" ht="42" customHeight="1" x14ac:dyDescent="0.3"/>
    <row r="169" spans="4:9" ht="42" customHeight="1" x14ac:dyDescent="0.3"/>
    <row r="170" spans="4:9" ht="30" customHeight="1" x14ac:dyDescent="0.3"/>
    <row r="171" spans="4:9" ht="39" customHeight="1" x14ac:dyDescent="0.3"/>
    <row r="172" spans="4:9" ht="32.25" customHeight="1" x14ac:dyDescent="0.3"/>
    <row r="173" spans="4:9" ht="35.25" customHeight="1" x14ac:dyDescent="0.3"/>
    <row r="174" spans="4:9" ht="25.5" customHeight="1" x14ac:dyDescent="0.3"/>
    <row r="175" spans="4:9" ht="36" customHeight="1" x14ac:dyDescent="0.3"/>
    <row r="176" spans="4:9" ht="36" customHeight="1" x14ac:dyDescent="0.3"/>
    <row r="177" ht="36" customHeight="1" x14ac:dyDescent="0.3"/>
    <row r="178" ht="36" customHeight="1" x14ac:dyDescent="0.3"/>
    <row r="179" ht="36" customHeight="1" x14ac:dyDescent="0.3"/>
    <row r="180" ht="36" customHeight="1" x14ac:dyDescent="0.3"/>
    <row r="181" ht="36" customHeight="1" x14ac:dyDescent="0.3"/>
    <row r="182" ht="54" customHeight="1" x14ac:dyDescent="0.3"/>
    <row r="183" ht="26.25" customHeight="1" x14ac:dyDescent="0.3"/>
    <row r="184" ht="38.25" customHeight="1" x14ac:dyDescent="0.3"/>
  </sheetData>
  <mergeCells count="157">
    <mergeCell ref="B10:C10"/>
    <mergeCell ref="B11:C11"/>
    <mergeCell ref="B12:C12"/>
    <mergeCell ref="B13:C13"/>
    <mergeCell ref="B14:C14"/>
    <mergeCell ref="B15:C15"/>
    <mergeCell ref="B2:I2"/>
    <mergeCell ref="B3:I3"/>
    <mergeCell ref="B4:I4"/>
    <mergeCell ref="B5:I5"/>
    <mergeCell ref="B6:I6"/>
    <mergeCell ref="B7:C9"/>
    <mergeCell ref="D7:H8"/>
    <mergeCell ref="I7:I9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54:C154"/>
    <mergeCell ref="B155:C155"/>
    <mergeCell ref="B156:C156"/>
    <mergeCell ref="B157:C157"/>
    <mergeCell ref="B159:C159"/>
    <mergeCell ref="B148:C148"/>
    <mergeCell ref="B149:C149"/>
    <mergeCell ref="B150:C150"/>
    <mergeCell ref="B151:C151"/>
    <mergeCell ref="B152:C152"/>
    <mergeCell ref="B153:C153"/>
  </mergeCells>
  <pageMargins left="0.11811023622047245" right="0.31496062992125984" top="0.74803149606299213" bottom="0.74803149606299213" header="0.31496062992125984" footer="0.31496062992125984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4"/>
  <sheetViews>
    <sheetView topLeftCell="B1" workbookViewId="0">
      <selection activeCell="B9" sqref="B9"/>
    </sheetView>
  </sheetViews>
  <sheetFormatPr baseColWidth="10" defaultColWidth="11" defaultRowHeight="13.8" x14ac:dyDescent="0.3"/>
  <cols>
    <col min="1" max="1" width="2.6640625" style="1" customWidth="1"/>
    <col min="2" max="2" width="46.44140625" style="1" customWidth="1"/>
    <col min="3" max="3" width="22.44140625" style="1" customWidth="1"/>
    <col min="4" max="4" width="22.33203125" style="1" customWidth="1"/>
    <col min="5" max="5" width="20" style="1" bestFit="1" customWidth="1"/>
    <col min="6" max="6" width="21.109375" style="1" customWidth="1"/>
    <col min="7" max="7" width="20.109375" style="1" customWidth="1"/>
    <col min="8" max="8" width="19.6640625" style="1" customWidth="1"/>
    <col min="9" max="256" width="11" style="1"/>
    <col min="257" max="257" width="2.6640625" style="1" customWidth="1"/>
    <col min="258" max="258" width="46.44140625" style="1" customWidth="1"/>
    <col min="259" max="259" width="22.44140625" style="1" customWidth="1"/>
    <col min="260" max="260" width="22.33203125" style="1" customWidth="1"/>
    <col min="261" max="261" width="20" style="1" bestFit="1" customWidth="1"/>
    <col min="262" max="262" width="21.109375" style="1" customWidth="1"/>
    <col min="263" max="263" width="20.109375" style="1" customWidth="1"/>
    <col min="264" max="264" width="19.6640625" style="1" customWidth="1"/>
    <col min="265" max="512" width="11" style="1"/>
    <col min="513" max="513" width="2.6640625" style="1" customWidth="1"/>
    <col min="514" max="514" width="46.44140625" style="1" customWidth="1"/>
    <col min="515" max="515" width="22.44140625" style="1" customWidth="1"/>
    <col min="516" max="516" width="22.33203125" style="1" customWidth="1"/>
    <col min="517" max="517" width="20" style="1" bestFit="1" customWidth="1"/>
    <col min="518" max="518" width="21.109375" style="1" customWidth="1"/>
    <col min="519" max="519" width="20.109375" style="1" customWidth="1"/>
    <col min="520" max="520" width="19.6640625" style="1" customWidth="1"/>
    <col min="521" max="768" width="11" style="1"/>
    <col min="769" max="769" width="2.6640625" style="1" customWidth="1"/>
    <col min="770" max="770" width="46.44140625" style="1" customWidth="1"/>
    <col min="771" max="771" width="22.44140625" style="1" customWidth="1"/>
    <col min="772" max="772" width="22.33203125" style="1" customWidth="1"/>
    <col min="773" max="773" width="20" style="1" bestFit="1" customWidth="1"/>
    <col min="774" max="774" width="21.109375" style="1" customWidth="1"/>
    <col min="775" max="775" width="20.109375" style="1" customWidth="1"/>
    <col min="776" max="776" width="19.6640625" style="1" customWidth="1"/>
    <col min="777" max="1024" width="11" style="1"/>
    <col min="1025" max="1025" width="2.6640625" style="1" customWidth="1"/>
    <col min="1026" max="1026" width="46.44140625" style="1" customWidth="1"/>
    <col min="1027" max="1027" width="22.44140625" style="1" customWidth="1"/>
    <col min="1028" max="1028" width="22.33203125" style="1" customWidth="1"/>
    <col min="1029" max="1029" width="20" style="1" bestFit="1" customWidth="1"/>
    <col min="1030" max="1030" width="21.109375" style="1" customWidth="1"/>
    <col min="1031" max="1031" width="20.109375" style="1" customWidth="1"/>
    <col min="1032" max="1032" width="19.6640625" style="1" customWidth="1"/>
    <col min="1033" max="1280" width="11" style="1"/>
    <col min="1281" max="1281" width="2.6640625" style="1" customWidth="1"/>
    <col min="1282" max="1282" width="46.44140625" style="1" customWidth="1"/>
    <col min="1283" max="1283" width="22.44140625" style="1" customWidth="1"/>
    <col min="1284" max="1284" width="22.33203125" style="1" customWidth="1"/>
    <col min="1285" max="1285" width="20" style="1" bestFit="1" customWidth="1"/>
    <col min="1286" max="1286" width="21.109375" style="1" customWidth="1"/>
    <col min="1287" max="1287" width="20.109375" style="1" customWidth="1"/>
    <col min="1288" max="1288" width="19.6640625" style="1" customWidth="1"/>
    <col min="1289" max="1536" width="11" style="1"/>
    <col min="1537" max="1537" width="2.6640625" style="1" customWidth="1"/>
    <col min="1538" max="1538" width="46.44140625" style="1" customWidth="1"/>
    <col min="1539" max="1539" width="22.44140625" style="1" customWidth="1"/>
    <col min="1540" max="1540" width="22.33203125" style="1" customWidth="1"/>
    <col min="1541" max="1541" width="20" style="1" bestFit="1" customWidth="1"/>
    <col min="1542" max="1542" width="21.109375" style="1" customWidth="1"/>
    <col min="1543" max="1543" width="20.109375" style="1" customWidth="1"/>
    <col min="1544" max="1544" width="19.6640625" style="1" customWidth="1"/>
    <col min="1545" max="1792" width="11" style="1"/>
    <col min="1793" max="1793" width="2.6640625" style="1" customWidth="1"/>
    <col min="1794" max="1794" width="46.44140625" style="1" customWidth="1"/>
    <col min="1795" max="1795" width="22.44140625" style="1" customWidth="1"/>
    <col min="1796" max="1796" width="22.33203125" style="1" customWidth="1"/>
    <col min="1797" max="1797" width="20" style="1" bestFit="1" customWidth="1"/>
    <col min="1798" max="1798" width="21.109375" style="1" customWidth="1"/>
    <col min="1799" max="1799" width="20.109375" style="1" customWidth="1"/>
    <col min="1800" max="1800" width="19.6640625" style="1" customWidth="1"/>
    <col min="1801" max="2048" width="11" style="1"/>
    <col min="2049" max="2049" width="2.6640625" style="1" customWidth="1"/>
    <col min="2050" max="2050" width="46.44140625" style="1" customWidth="1"/>
    <col min="2051" max="2051" width="22.44140625" style="1" customWidth="1"/>
    <col min="2052" max="2052" width="22.33203125" style="1" customWidth="1"/>
    <col min="2053" max="2053" width="20" style="1" bestFit="1" customWidth="1"/>
    <col min="2054" max="2054" width="21.109375" style="1" customWidth="1"/>
    <col min="2055" max="2055" width="20.109375" style="1" customWidth="1"/>
    <col min="2056" max="2056" width="19.6640625" style="1" customWidth="1"/>
    <col min="2057" max="2304" width="11" style="1"/>
    <col min="2305" max="2305" width="2.6640625" style="1" customWidth="1"/>
    <col min="2306" max="2306" width="46.44140625" style="1" customWidth="1"/>
    <col min="2307" max="2307" width="22.44140625" style="1" customWidth="1"/>
    <col min="2308" max="2308" width="22.33203125" style="1" customWidth="1"/>
    <col min="2309" max="2309" width="20" style="1" bestFit="1" customWidth="1"/>
    <col min="2310" max="2310" width="21.109375" style="1" customWidth="1"/>
    <col min="2311" max="2311" width="20.109375" style="1" customWidth="1"/>
    <col min="2312" max="2312" width="19.6640625" style="1" customWidth="1"/>
    <col min="2313" max="2560" width="11" style="1"/>
    <col min="2561" max="2561" width="2.6640625" style="1" customWidth="1"/>
    <col min="2562" max="2562" width="46.44140625" style="1" customWidth="1"/>
    <col min="2563" max="2563" width="22.44140625" style="1" customWidth="1"/>
    <col min="2564" max="2564" width="22.33203125" style="1" customWidth="1"/>
    <col min="2565" max="2565" width="20" style="1" bestFit="1" customWidth="1"/>
    <col min="2566" max="2566" width="21.109375" style="1" customWidth="1"/>
    <col min="2567" max="2567" width="20.109375" style="1" customWidth="1"/>
    <col min="2568" max="2568" width="19.6640625" style="1" customWidth="1"/>
    <col min="2569" max="2816" width="11" style="1"/>
    <col min="2817" max="2817" width="2.6640625" style="1" customWidth="1"/>
    <col min="2818" max="2818" width="46.44140625" style="1" customWidth="1"/>
    <col min="2819" max="2819" width="22.44140625" style="1" customWidth="1"/>
    <col min="2820" max="2820" width="22.33203125" style="1" customWidth="1"/>
    <col min="2821" max="2821" width="20" style="1" bestFit="1" customWidth="1"/>
    <col min="2822" max="2822" width="21.109375" style="1" customWidth="1"/>
    <col min="2823" max="2823" width="20.109375" style="1" customWidth="1"/>
    <col min="2824" max="2824" width="19.6640625" style="1" customWidth="1"/>
    <col min="2825" max="3072" width="11" style="1"/>
    <col min="3073" max="3073" width="2.6640625" style="1" customWidth="1"/>
    <col min="3074" max="3074" width="46.44140625" style="1" customWidth="1"/>
    <col min="3075" max="3075" width="22.44140625" style="1" customWidth="1"/>
    <col min="3076" max="3076" width="22.33203125" style="1" customWidth="1"/>
    <col min="3077" max="3077" width="20" style="1" bestFit="1" customWidth="1"/>
    <col min="3078" max="3078" width="21.109375" style="1" customWidth="1"/>
    <col min="3079" max="3079" width="20.109375" style="1" customWidth="1"/>
    <col min="3080" max="3080" width="19.6640625" style="1" customWidth="1"/>
    <col min="3081" max="3328" width="11" style="1"/>
    <col min="3329" max="3329" width="2.6640625" style="1" customWidth="1"/>
    <col min="3330" max="3330" width="46.44140625" style="1" customWidth="1"/>
    <col min="3331" max="3331" width="22.44140625" style="1" customWidth="1"/>
    <col min="3332" max="3332" width="22.33203125" style="1" customWidth="1"/>
    <col min="3333" max="3333" width="20" style="1" bestFit="1" customWidth="1"/>
    <col min="3334" max="3334" width="21.109375" style="1" customWidth="1"/>
    <col min="3335" max="3335" width="20.109375" style="1" customWidth="1"/>
    <col min="3336" max="3336" width="19.6640625" style="1" customWidth="1"/>
    <col min="3337" max="3584" width="11" style="1"/>
    <col min="3585" max="3585" width="2.6640625" style="1" customWidth="1"/>
    <col min="3586" max="3586" width="46.44140625" style="1" customWidth="1"/>
    <col min="3587" max="3587" width="22.44140625" style="1" customWidth="1"/>
    <col min="3588" max="3588" width="22.33203125" style="1" customWidth="1"/>
    <col min="3589" max="3589" width="20" style="1" bestFit="1" customWidth="1"/>
    <col min="3590" max="3590" width="21.109375" style="1" customWidth="1"/>
    <col min="3591" max="3591" width="20.109375" style="1" customWidth="1"/>
    <col min="3592" max="3592" width="19.6640625" style="1" customWidth="1"/>
    <col min="3593" max="3840" width="11" style="1"/>
    <col min="3841" max="3841" width="2.6640625" style="1" customWidth="1"/>
    <col min="3842" max="3842" width="46.44140625" style="1" customWidth="1"/>
    <col min="3843" max="3843" width="22.44140625" style="1" customWidth="1"/>
    <col min="3844" max="3844" width="22.33203125" style="1" customWidth="1"/>
    <col min="3845" max="3845" width="20" style="1" bestFit="1" customWidth="1"/>
    <col min="3846" max="3846" width="21.109375" style="1" customWidth="1"/>
    <col min="3847" max="3847" width="20.109375" style="1" customWidth="1"/>
    <col min="3848" max="3848" width="19.6640625" style="1" customWidth="1"/>
    <col min="3849" max="4096" width="11" style="1"/>
    <col min="4097" max="4097" width="2.6640625" style="1" customWidth="1"/>
    <col min="4098" max="4098" width="46.44140625" style="1" customWidth="1"/>
    <col min="4099" max="4099" width="22.44140625" style="1" customWidth="1"/>
    <col min="4100" max="4100" width="22.33203125" style="1" customWidth="1"/>
    <col min="4101" max="4101" width="20" style="1" bestFit="1" customWidth="1"/>
    <col min="4102" max="4102" width="21.109375" style="1" customWidth="1"/>
    <col min="4103" max="4103" width="20.109375" style="1" customWidth="1"/>
    <col min="4104" max="4104" width="19.6640625" style="1" customWidth="1"/>
    <col min="4105" max="4352" width="11" style="1"/>
    <col min="4353" max="4353" width="2.6640625" style="1" customWidth="1"/>
    <col min="4354" max="4354" width="46.44140625" style="1" customWidth="1"/>
    <col min="4355" max="4355" width="22.44140625" style="1" customWidth="1"/>
    <col min="4356" max="4356" width="22.33203125" style="1" customWidth="1"/>
    <col min="4357" max="4357" width="20" style="1" bestFit="1" customWidth="1"/>
    <col min="4358" max="4358" width="21.109375" style="1" customWidth="1"/>
    <col min="4359" max="4359" width="20.109375" style="1" customWidth="1"/>
    <col min="4360" max="4360" width="19.6640625" style="1" customWidth="1"/>
    <col min="4361" max="4608" width="11" style="1"/>
    <col min="4609" max="4609" width="2.6640625" style="1" customWidth="1"/>
    <col min="4610" max="4610" width="46.44140625" style="1" customWidth="1"/>
    <col min="4611" max="4611" width="22.44140625" style="1" customWidth="1"/>
    <col min="4612" max="4612" width="22.33203125" style="1" customWidth="1"/>
    <col min="4613" max="4613" width="20" style="1" bestFit="1" customWidth="1"/>
    <col min="4614" max="4614" width="21.109375" style="1" customWidth="1"/>
    <col min="4615" max="4615" width="20.109375" style="1" customWidth="1"/>
    <col min="4616" max="4616" width="19.6640625" style="1" customWidth="1"/>
    <col min="4617" max="4864" width="11" style="1"/>
    <col min="4865" max="4865" width="2.6640625" style="1" customWidth="1"/>
    <col min="4866" max="4866" width="46.44140625" style="1" customWidth="1"/>
    <col min="4867" max="4867" width="22.44140625" style="1" customWidth="1"/>
    <col min="4868" max="4868" width="22.33203125" style="1" customWidth="1"/>
    <col min="4869" max="4869" width="20" style="1" bestFit="1" customWidth="1"/>
    <col min="4870" max="4870" width="21.109375" style="1" customWidth="1"/>
    <col min="4871" max="4871" width="20.109375" style="1" customWidth="1"/>
    <col min="4872" max="4872" width="19.6640625" style="1" customWidth="1"/>
    <col min="4873" max="5120" width="11" style="1"/>
    <col min="5121" max="5121" width="2.6640625" style="1" customWidth="1"/>
    <col min="5122" max="5122" width="46.44140625" style="1" customWidth="1"/>
    <col min="5123" max="5123" width="22.44140625" style="1" customWidth="1"/>
    <col min="5124" max="5124" width="22.33203125" style="1" customWidth="1"/>
    <col min="5125" max="5125" width="20" style="1" bestFit="1" customWidth="1"/>
    <col min="5126" max="5126" width="21.109375" style="1" customWidth="1"/>
    <col min="5127" max="5127" width="20.109375" style="1" customWidth="1"/>
    <col min="5128" max="5128" width="19.6640625" style="1" customWidth="1"/>
    <col min="5129" max="5376" width="11" style="1"/>
    <col min="5377" max="5377" width="2.6640625" style="1" customWidth="1"/>
    <col min="5378" max="5378" width="46.44140625" style="1" customWidth="1"/>
    <col min="5379" max="5379" width="22.44140625" style="1" customWidth="1"/>
    <col min="5380" max="5380" width="22.33203125" style="1" customWidth="1"/>
    <col min="5381" max="5381" width="20" style="1" bestFit="1" customWidth="1"/>
    <col min="5382" max="5382" width="21.109375" style="1" customWidth="1"/>
    <col min="5383" max="5383" width="20.109375" style="1" customWidth="1"/>
    <col min="5384" max="5384" width="19.6640625" style="1" customWidth="1"/>
    <col min="5385" max="5632" width="11" style="1"/>
    <col min="5633" max="5633" width="2.6640625" style="1" customWidth="1"/>
    <col min="5634" max="5634" width="46.44140625" style="1" customWidth="1"/>
    <col min="5635" max="5635" width="22.44140625" style="1" customWidth="1"/>
    <col min="5636" max="5636" width="22.33203125" style="1" customWidth="1"/>
    <col min="5637" max="5637" width="20" style="1" bestFit="1" customWidth="1"/>
    <col min="5638" max="5638" width="21.109375" style="1" customWidth="1"/>
    <col min="5639" max="5639" width="20.109375" style="1" customWidth="1"/>
    <col min="5640" max="5640" width="19.6640625" style="1" customWidth="1"/>
    <col min="5641" max="5888" width="11" style="1"/>
    <col min="5889" max="5889" width="2.6640625" style="1" customWidth="1"/>
    <col min="5890" max="5890" width="46.44140625" style="1" customWidth="1"/>
    <col min="5891" max="5891" width="22.44140625" style="1" customWidth="1"/>
    <col min="5892" max="5892" width="22.33203125" style="1" customWidth="1"/>
    <col min="5893" max="5893" width="20" style="1" bestFit="1" customWidth="1"/>
    <col min="5894" max="5894" width="21.109375" style="1" customWidth="1"/>
    <col min="5895" max="5895" width="20.109375" style="1" customWidth="1"/>
    <col min="5896" max="5896" width="19.6640625" style="1" customWidth="1"/>
    <col min="5897" max="6144" width="11" style="1"/>
    <col min="6145" max="6145" width="2.6640625" style="1" customWidth="1"/>
    <col min="6146" max="6146" width="46.44140625" style="1" customWidth="1"/>
    <col min="6147" max="6147" width="22.44140625" style="1" customWidth="1"/>
    <col min="6148" max="6148" width="22.33203125" style="1" customWidth="1"/>
    <col min="6149" max="6149" width="20" style="1" bestFit="1" customWidth="1"/>
    <col min="6150" max="6150" width="21.109375" style="1" customWidth="1"/>
    <col min="6151" max="6151" width="20.109375" style="1" customWidth="1"/>
    <col min="6152" max="6152" width="19.6640625" style="1" customWidth="1"/>
    <col min="6153" max="6400" width="11" style="1"/>
    <col min="6401" max="6401" width="2.6640625" style="1" customWidth="1"/>
    <col min="6402" max="6402" width="46.44140625" style="1" customWidth="1"/>
    <col min="6403" max="6403" width="22.44140625" style="1" customWidth="1"/>
    <col min="6404" max="6404" width="22.33203125" style="1" customWidth="1"/>
    <col min="6405" max="6405" width="20" style="1" bestFit="1" customWidth="1"/>
    <col min="6406" max="6406" width="21.109375" style="1" customWidth="1"/>
    <col min="6407" max="6407" width="20.109375" style="1" customWidth="1"/>
    <col min="6408" max="6408" width="19.6640625" style="1" customWidth="1"/>
    <col min="6409" max="6656" width="11" style="1"/>
    <col min="6657" max="6657" width="2.6640625" style="1" customWidth="1"/>
    <col min="6658" max="6658" width="46.44140625" style="1" customWidth="1"/>
    <col min="6659" max="6659" width="22.44140625" style="1" customWidth="1"/>
    <col min="6660" max="6660" width="22.33203125" style="1" customWidth="1"/>
    <col min="6661" max="6661" width="20" style="1" bestFit="1" customWidth="1"/>
    <col min="6662" max="6662" width="21.109375" style="1" customWidth="1"/>
    <col min="6663" max="6663" width="20.109375" style="1" customWidth="1"/>
    <col min="6664" max="6664" width="19.6640625" style="1" customWidth="1"/>
    <col min="6665" max="6912" width="11" style="1"/>
    <col min="6913" max="6913" width="2.6640625" style="1" customWidth="1"/>
    <col min="6914" max="6914" width="46.44140625" style="1" customWidth="1"/>
    <col min="6915" max="6915" width="22.44140625" style="1" customWidth="1"/>
    <col min="6916" max="6916" width="22.33203125" style="1" customWidth="1"/>
    <col min="6917" max="6917" width="20" style="1" bestFit="1" customWidth="1"/>
    <col min="6918" max="6918" width="21.109375" style="1" customWidth="1"/>
    <col min="6919" max="6919" width="20.109375" style="1" customWidth="1"/>
    <col min="6920" max="6920" width="19.6640625" style="1" customWidth="1"/>
    <col min="6921" max="7168" width="11" style="1"/>
    <col min="7169" max="7169" width="2.6640625" style="1" customWidth="1"/>
    <col min="7170" max="7170" width="46.44140625" style="1" customWidth="1"/>
    <col min="7171" max="7171" width="22.44140625" style="1" customWidth="1"/>
    <col min="7172" max="7172" width="22.33203125" style="1" customWidth="1"/>
    <col min="7173" max="7173" width="20" style="1" bestFit="1" customWidth="1"/>
    <col min="7174" max="7174" width="21.109375" style="1" customWidth="1"/>
    <col min="7175" max="7175" width="20.109375" style="1" customWidth="1"/>
    <col min="7176" max="7176" width="19.6640625" style="1" customWidth="1"/>
    <col min="7177" max="7424" width="11" style="1"/>
    <col min="7425" max="7425" width="2.6640625" style="1" customWidth="1"/>
    <col min="7426" max="7426" width="46.44140625" style="1" customWidth="1"/>
    <col min="7427" max="7427" width="22.44140625" style="1" customWidth="1"/>
    <col min="7428" max="7428" width="22.33203125" style="1" customWidth="1"/>
    <col min="7429" max="7429" width="20" style="1" bestFit="1" customWidth="1"/>
    <col min="7430" max="7430" width="21.109375" style="1" customWidth="1"/>
    <col min="7431" max="7431" width="20.109375" style="1" customWidth="1"/>
    <col min="7432" max="7432" width="19.6640625" style="1" customWidth="1"/>
    <col min="7433" max="7680" width="11" style="1"/>
    <col min="7681" max="7681" width="2.6640625" style="1" customWidth="1"/>
    <col min="7682" max="7682" width="46.44140625" style="1" customWidth="1"/>
    <col min="7683" max="7683" width="22.44140625" style="1" customWidth="1"/>
    <col min="7684" max="7684" width="22.33203125" style="1" customWidth="1"/>
    <col min="7685" max="7685" width="20" style="1" bestFit="1" customWidth="1"/>
    <col min="7686" max="7686" width="21.109375" style="1" customWidth="1"/>
    <col min="7687" max="7687" width="20.109375" style="1" customWidth="1"/>
    <col min="7688" max="7688" width="19.6640625" style="1" customWidth="1"/>
    <col min="7689" max="7936" width="11" style="1"/>
    <col min="7937" max="7937" width="2.6640625" style="1" customWidth="1"/>
    <col min="7938" max="7938" width="46.44140625" style="1" customWidth="1"/>
    <col min="7939" max="7939" width="22.44140625" style="1" customWidth="1"/>
    <col min="7940" max="7940" width="22.33203125" style="1" customWidth="1"/>
    <col min="7941" max="7941" width="20" style="1" bestFit="1" customWidth="1"/>
    <col min="7942" max="7942" width="21.109375" style="1" customWidth="1"/>
    <col min="7943" max="7943" width="20.109375" style="1" customWidth="1"/>
    <col min="7944" max="7944" width="19.6640625" style="1" customWidth="1"/>
    <col min="7945" max="8192" width="11" style="1"/>
    <col min="8193" max="8193" width="2.6640625" style="1" customWidth="1"/>
    <col min="8194" max="8194" width="46.44140625" style="1" customWidth="1"/>
    <col min="8195" max="8195" width="22.44140625" style="1" customWidth="1"/>
    <col min="8196" max="8196" width="22.33203125" style="1" customWidth="1"/>
    <col min="8197" max="8197" width="20" style="1" bestFit="1" customWidth="1"/>
    <col min="8198" max="8198" width="21.109375" style="1" customWidth="1"/>
    <col min="8199" max="8199" width="20.109375" style="1" customWidth="1"/>
    <col min="8200" max="8200" width="19.6640625" style="1" customWidth="1"/>
    <col min="8201" max="8448" width="11" style="1"/>
    <col min="8449" max="8449" width="2.6640625" style="1" customWidth="1"/>
    <col min="8450" max="8450" width="46.44140625" style="1" customWidth="1"/>
    <col min="8451" max="8451" width="22.44140625" style="1" customWidth="1"/>
    <col min="8452" max="8452" width="22.33203125" style="1" customWidth="1"/>
    <col min="8453" max="8453" width="20" style="1" bestFit="1" customWidth="1"/>
    <col min="8454" max="8454" width="21.109375" style="1" customWidth="1"/>
    <col min="8455" max="8455" width="20.109375" style="1" customWidth="1"/>
    <col min="8456" max="8456" width="19.6640625" style="1" customWidth="1"/>
    <col min="8457" max="8704" width="11" style="1"/>
    <col min="8705" max="8705" width="2.6640625" style="1" customWidth="1"/>
    <col min="8706" max="8706" width="46.44140625" style="1" customWidth="1"/>
    <col min="8707" max="8707" width="22.44140625" style="1" customWidth="1"/>
    <col min="8708" max="8708" width="22.33203125" style="1" customWidth="1"/>
    <col min="8709" max="8709" width="20" style="1" bestFit="1" customWidth="1"/>
    <col min="8710" max="8710" width="21.109375" style="1" customWidth="1"/>
    <col min="8711" max="8711" width="20.109375" style="1" customWidth="1"/>
    <col min="8712" max="8712" width="19.6640625" style="1" customWidth="1"/>
    <col min="8713" max="8960" width="11" style="1"/>
    <col min="8961" max="8961" width="2.6640625" style="1" customWidth="1"/>
    <col min="8962" max="8962" width="46.44140625" style="1" customWidth="1"/>
    <col min="8963" max="8963" width="22.44140625" style="1" customWidth="1"/>
    <col min="8964" max="8964" width="22.33203125" style="1" customWidth="1"/>
    <col min="8965" max="8965" width="20" style="1" bestFit="1" customWidth="1"/>
    <col min="8966" max="8966" width="21.109375" style="1" customWidth="1"/>
    <col min="8967" max="8967" width="20.109375" style="1" customWidth="1"/>
    <col min="8968" max="8968" width="19.6640625" style="1" customWidth="1"/>
    <col min="8969" max="9216" width="11" style="1"/>
    <col min="9217" max="9217" width="2.6640625" style="1" customWidth="1"/>
    <col min="9218" max="9218" width="46.44140625" style="1" customWidth="1"/>
    <col min="9219" max="9219" width="22.44140625" style="1" customWidth="1"/>
    <col min="9220" max="9220" width="22.33203125" style="1" customWidth="1"/>
    <col min="9221" max="9221" width="20" style="1" bestFit="1" customWidth="1"/>
    <col min="9222" max="9222" width="21.109375" style="1" customWidth="1"/>
    <col min="9223" max="9223" width="20.109375" style="1" customWidth="1"/>
    <col min="9224" max="9224" width="19.6640625" style="1" customWidth="1"/>
    <col min="9225" max="9472" width="11" style="1"/>
    <col min="9473" max="9473" width="2.6640625" style="1" customWidth="1"/>
    <col min="9474" max="9474" width="46.44140625" style="1" customWidth="1"/>
    <col min="9475" max="9475" width="22.44140625" style="1" customWidth="1"/>
    <col min="9476" max="9476" width="22.33203125" style="1" customWidth="1"/>
    <col min="9477" max="9477" width="20" style="1" bestFit="1" customWidth="1"/>
    <col min="9478" max="9478" width="21.109375" style="1" customWidth="1"/>
    <col min="9479" max="9479" width="20.109375" style="1" customWidth="1"/>
    <col min="9480" max="9480" width="19.6640625" style="1" customWidth="1"/>
    <col min="9481" max="9728" width="11" style="1"/>
    <col min="9729" max="9729" width="2.6640625" style="1" customWidth="1"/>
    <col min="9730" max="9730" width="46.44140625" style="1" customWidth="1"/>
    <col min="9731" max="9731" width="22.44140625" style="1" customWidth="1"/>
    <col min="9732" max="9732" width="22.33203125" style="1" customWidth="1"/>
    <col min="9733" max="9733" width="20" style="1" bestFit="1" customWidth="1"/>
    <col min="9734" max="9734" width="21.109375" style="1" customWidth="1"/>
    <col min="9735" max="9735" width="20.109375" style="1" customWidth="1"/>
    <col min="9736" max="9736" width="19.6640625" style="1" customWidth="1"/>
    <col min="9737" max="9984" width="11" style="1"/>
    <col min="9985" max="9985" width="2.6640625" style="1" customWidth="1"/>
    <col min="9986" max="9986" width="46.44140625" style="1" customWidth="1"/>
    <col min="9987" max="9987" width="22.44140625" style="1" customWidth="1"/>
    <col min="9988" max="9988" width="22.33203125" style="1" customWidth="1"/>
    <col min="9989" max="9989" width="20" style="1" bestFit="1" customWidth="1"/>
    <col min="9990" max="9990" width="21.109375" style="1" customWidth="1"/>
    <col min="9991" max="9991" width="20.109375" style="1" customWidth="1"/>
    <col min="9992" max="9992" width="19.6640625" style="1" customWidth="1"/>
    <col min="9993" max="10240" width="11" style="1"/>
    <col min="10241" max="10241" width="2.6640625" style="1" customWidth="1"/>
    <col min="10242" max="10242" width="46.44140625" style="1" customWidth="1"/>
    <col min="10243" max="10243" width="22.44140625" style="1" customWidth="1"/>
    <col min="10244" max="10244" width="22.33203125" style="1" customWidth="1"/>
    <col min="10245" max="10245" width="20" style="1" bestFit="1" customWidth="1"/>
    <col min="10246" max="10246" width="21.109375" style="1" customWidth="1"/>
    <col min="10247" max="10247" width="20.109375" style="1" customWidth="1"/>
    <col min="10248" max="10248" width="19.6640625" style="1" customWidth="1"/>
    <col min="10249" max="10496" width="11" style="1"/>
    <col min="10497" max="10497" width="2.6640625" style="1" customWidth="1"/>
    <col min="10498" max="10498" width="46.44140625" style="1" customWidth="1"/>
    <col min="10499" max="10499" width="22.44140625" style="1" customWidth="1"/>
    <col min="10500" max="10500" width="22.33203125" style="1" customWidth="1"/>
    <col min="10501" max="10501" width="20" style="1" bestFit="1" customWidth="1"/>
    <col min="10502" max="10502" width="21.109375" style="1" customWidth="1"/>
    <col min="10503" max="10503" width="20.109375" style="1" customWidth="1"/>
    <col min="10504" max="10504" width="19.6640625" style="1" customWidth="1"/>
    <col min="10505" max="10752" width="11" style="1"/>
    <col min="10753" max="10753" width="2.6640625" style="1" customWidth="1"/>
    <col min="10754" max="10754" width="46.44140625" style="1" customWidth="1"/>
    <col min="10755" max="10755" width="22.44140625" style="1" customWidth="1"/>
    <col min="10756" max="10756" width="22.33203125" style="1" customWidth="1"/>
    <col min="10757" max="10757" width="20" style="1" bestFit="1" customWidth="1"/>
    <col min="10758" max="10758" width="21.109375" style="1" customWidth="1"/>
    <col min="10759" max="10759" width="20.109375" style="1" customWidth="1"/>
    <col min="10760" max="10760" width="19.6640625" style="1" customWidth="1"/>
    <col min="10761" max="11008" width="11" style="1"/>
    <col min="11009" max="11009" width="2.6640625" style="1" customWidth="1"/>
    <col min="11010" max="11010" width="46.44140625" style="1" customWidth="1"/>
    <col min="11011" max="11011" width="22.44140625" style="1" customWidth="1"/>
    <col min="11012" max="11012" width="22.33203125" style="1" customWidth="1"/>
    <col min="11013" max="11013" width="20" style="1" bestFit="1" customWidth="1"/>
    <col min="11014" max="11014" width="21.109375" style="1" customWidth="1"/>
    <col min="11015" max="11015" width="20.109375" style="1" customWidth="1"/>
    <col min="11016" max="11016" width="19.6640625" style="1" customWidth="1"/>
    <col min="11017" max="11264" width="11" style="1"/>
    <col min="11265" max="11265" width="2.6640625" style="1" customWidth="1"/>
    <col min="11266" max="11266" width="46.44140625" style="1" customWidth="1"/>
    <col min="11267" max="11267" width="22.44140625" style="1" customWidth="1"/>
    <col min="11268" max="11268" width="22.33203125" style="1" customWidth="1"/>
    <col min="11269" max="11269" width="20" style="1" bestFit="1" customWidth="1"/>
    <col min="11270" max="11270" width="21.109375" style="1" customWidth="1"/>
    <col min="11271" max="11271" width="20.109375" style="1" customWidth="1"/>
    <col min="11272" max="11272" width="19.6640625" style="1" customWidth="1"/>
    <col min="11273" max="11520" width="11" style="1"/>
    <col min="11521" max="11521" width="2.6640625" style="1" customWidth="1"/>
    <col min="11522" max="11522" width="46.44140625" style="1" customWidth="1"/>
    <col min="11523" max="11523" width="22.44140625" style="1" customWidth="1"/>
    <col min="11524" max="11524" width="22.33203125" style="1" customWidth="1"/>
    <col min="11525" max="11525" width="20" style="1" bestFit="1" customWidth="1"/>
    <col min="11526" max="11526" width="21.109375" style="1" customWidth="1"/>
    <col min="11527" max="11527" width="20.109375" style="1" customWidth="1"/>
    <col min="11528" max="11528" width="19.6640625" style="1" customWidth="1"/>
    <col min="11529" max="11776" width="11" style="1"/>
    <col min="11777" max="11777" width="2.6640625" style="1" customWidth="1"/>
    <col min="11778" max="11778" width="46.44140625" style="1" customWidth="1"/>
    <col min="11779" max="11779" width="22.44140625" style="1" customWidth="1"/>
    <col min="11780" max="11780" width="22.33203125" style="1" customWidth="1"/>
    <col min="11781" max="11781" width="20" style="1" bestFit="1" customWidth="1"/>
    <col min="11782" max="11782" width="21.109375" style="1" customWidth="1"/>
    <col min="11783" max="11783" width="20.109375" style="1" customWidth="1"/>
    <col min="11784" max="11784" width="19.6640625" style="1" customWidth="1"/>
    <col min="11785" max="12032" width="11" style="1"/>
    <col min="12033" max="12033" width="2.6640625" style="1" customWidth="1"/>
    <col min="12034" max="12034" width="46.44140625" style="1" customWidth="1"/>
    <col min="12035" max="12035" width="22.44140625" style="1" customWidth="1"/>
    <col min="12036" max="12036" width="22.33203125" style="1" customWidth="1"/>
    <col min="12037" max="12037" width="20" style="1" bestFit="1" customWidth="1"/>
    <col min="12038" max="12038" width="21.109375" style="1" customWidth="1"/>
    <col min="12039" max="12039" width="20.109375" style="1" customWidth="1"/>
    <col min="12040" max="12040" width="19.6640625" style="1" customWidth="1"/>
    <col min="12041" max="12288" width="11" style="1"/>
    <col min="12289" max="12289" width="2.6640625" style="1" customWidth="1"/>
    <col min="12290" max="12290" width="46.44140625" style="1" customWidth="1"/>
    <col min="12291" max="12291" width="22.44140625" style="1" customWidth="1"/>
    <col min="12292" max="12292" width="22.33203125" style="1" customWidth="1"/>
    <col min="12293" max="12293" width="20" style="1" bestFit="1" customWidth="1"/>
    <col min="12294" max="12294" width="21.109375" style="1" customWidth="1"/>
    <col min="12295" max="12295" width="20.109375" style="1" customWidth="1"/>
    <col min="12296" max="12296" width="19.6640625" style="1" customWidth="1"/>
    <col min="12297" max="12544" width="11" style="1"/>
    <col min="12545" max="12545" width="2.6640625" style="1" customWidth="1"/>
    <col min="12546" max="12546" width="46.44140625" style="1" customWidth="1"/>
    <col min="12547" max="12547" width="22.44140625" style="1" customWidth="1"/>
    <col min="12548" max="12548" width="22.33203125" style="1" customWidth="1"/>
    <col min="12549" max="12549" width="20" style="1" bestFit="1" customWidth="1"/>
    <col min="12550" max="12550" width="21.109375" style="1" customWidth="1"/>
    <col min="12551" max="12551" width="20.109375" style="1" customWidth="1"/>
    <col min="12552" max="12552" width="19.6640625" style="1" customWidth="1"/>
    <col min="12553" max="12800" width="11" style="1"/>
    <col min="12801" max="12801" width="2.6640625" style="1" customWidth="1"/>
    <col min="12802" max="12802" width="46.44140625" style="1" customWidth="1"/>
    <col min="12803" max="12803" width="22.44140625" style="1" customWidth="1"/>
    <col min="12804" max="12804" width="22.33203125" style="1" customWidth="1"/>
    <col min="12805" max="12805" width="20" style="1" bestFit="1" customWidth="1"/>
    <col min="12806" max="12806" width="21.109375" style="1" customWidth="1"/>
    <col min="12807" max="12807" width="20.109375" style="1" customWidth="1"/>
    <col min="12808" max="12808" width="19.6640625" style="1" customWidth="1"/>
    <col min="12809" max="13056" width="11" style="1"/>
    <col min="13057" max="13057" width="2.6640625" style="1" customWidth="1"/>
    <col min="13058" max="13058" width="46.44140625" style="1" customWidth="1"/>
    <col min="13059" max="13059" width="22.44140625" style="1" customWidth="1"/>
    <col min="13060" max="13060" width="22.33203125" style="1" customWidth="1"/>
    <col min="13061" max="13061" width="20" style="1" bestFit="1" customWidth="1"/>
    <col min="13062" max="13062" width="21.109375" style="1" customWidth="1"/>
    <col min="13063" max="13063" width="20.109375" style="1" customWidth="1"/>
    <col min="13064" max="13064" width="19.6640625" style="1" customWidth="1"/>
    <col min="13065" max="13312" width="11" style="1"/>
    <col min="13313" max="13313" width="2.6640625" style="1" customWidth="1"/>
    <col min="13314" max="13314" width="46.44140625" style="1" customWidth="1"/>
    <col min="13315" max="13315" width="22.44140625" style="1" customWidth="1"/>
    <col min="13316" max="13316" width="22.33203125" style="1" customWidth="1"/>
    <col min="13317" max="13317" width="20" style="1" bestFit="1" customWidth="1"/>
    <col min="13318" max="13318" width="21.109375" style="1" customWidth="1"/>
    <col min="13319" max="13319" width="20.109375" style="1" customWidth="1"/>
    <col min="13320" max="13320" width="19.6640625" style="1" customWidth="1"/>
    <col min="13321" max="13568" width="11" style="1"/>
    <col min="13569" max="13569" width="2.6640625" style="1" customWidth="1"/>
    <col min="13570" max="13570" width="46.44140625" style="1" customWidth="1"/>
    <col min="13571" max="13571" width="22.44140625" style="1" customWidth="1"/>
    <col min="13572" max="13572" width="22.33203125" style="1" customWidth="1"/>
    <col min="13573" max="13573" width="20" style="1" bestFit="1" customWidth="1"/>
    <col min="13574" max="13574" width="21.109375" style="1" customWidth="1"/>
    <col min="13575" max="13575" width="20.109375" style="1" customWidth="1"/>
    <col min="13576" max="13576" width="19.6640625" style="1" customWidth="1"/>
    <col min="13577" max="13824" width="11" style="1"/>
    <col min="13825" max="13825" width="2.6640625" style="1" customWidth="1"/>
    <col min="13826" max="13826" width="46.44140625" style="1" customWidth="1"/>
    <col min="13827" max="13827" width="22.44140625" style="1" customWidth="1"/>
    <col min="13828" max="13828" width="22.33203125" style="1" customWidth="1"/>
    <col min="13829" max="13829" width="20" style="1" bestFit="1" customWidth="1"/>
    <col min="13830" max="13830" width="21.109375" style="1" customWidth="1"/>
    <col min="13831" max="13831" width="20.109375" style="1" customWidth="1"/>
    <col min="13832" max="13832" width="19.6640625" style="1" customWidth="1"/>
    <col min="13833" max="14080" width="11" style="1"/>
    <col min="14081" max="14081" width="2.6640625" style="1" customWidth="1"/>
    <col min="14082" max="14082" width="46.44140625" style="1" customWidth="1"/>
    <col min="14083" max="14083" width="22.44140625" style="1" customWidth="1"/>
    <col min="14084" max="14084" width="22.33203125" style="1" customWidth="1"/>
    <col min="14085" max="14085" width="20" style="1" bestFit="1" customWidth="1"/>
    <col min="14086" max="14086" width="21.109375" style="1" customWidth="1"/>
    <col min="14087" max="14087" width="20.109375" style="1" customWidth="1"/>
    <col min="14088" max="14088" width="19.6640625" style="1" customWidth="1"/>
    <col min="14089" max="14336" width="11" style="1"/>
    <col min="14337" max="14337" width="2.6640625" style="1" customWidth="1"/>
    <col min="14338" max="14338" width="46.44140625" style="1" customWidth="1"/>
    <col min="14339" max="14339" width="22.44140625" style="1" customWidth="1"/>
    <col min="14340" max="14340" width="22.33203125" style="1" customWidth="1"/>
    <col min="14341" max="14341" width="20" style="1" bestFit="1" customWidth="1"/>
    <col min="14342" max="14342" width="21.109375" style="1" customWidth="1"/>
    <col min="14343" max="14343" width="20.109375" style="1" customWidth="1"/>
    <col min="14344" max="14344" width="19.6640625" style="1" customWidth="1"/>
    <col min="14345" max="14592" width="11" style="1"/>
    <col min="14593" max="14593" width="2.6640625" style="1" customWidth="1"/>
    <col min="14594" max="14594" width="46.44140625" style="1" customWidth="1"/>
    <col min="14595" max="14595" width="22.44140625" style="1" customWidth="1"/>
    <col min="14596" max="14596" width="22.33203125" style="1" customWidth="1"/>
    <col min="14597" max="14597" width="20" style="1" bestFit="1" customWidth="1"/>
    <col min="14598" max="14598" width="21.109375" style="1" customWidth="1"/>
    <col min="14599" max="14599" width="20.109375" style="1" customWidth="1"/>
    <col min="14600" max="14600" width="19.6640625" style="1" customWidth="1"/>
    <col min="14601" max="14848" width="11" style="1"/>
    <col min="14849" max="14849" width="2.6640625" style="1" customWidth="1"/>
    <col min="14850" max="14850" width="46.44140625" style="1" customWidth="1"/>
    <col min="14851" max="14851" width="22.44140625" style="1" customWidth="1"/>
    <col min="14852" max="14852" width="22.33203125" style="1" customWidth="1"/>
    <col min="14853" max="14853" width="20" style="1" bestFit="1" customWidth="1"/>
    <col min="14854" max="14854" width="21.109375" style="1" customWidth="1"/>
    <col min="14855" max="14855" width="20.109375" style="1" customWidth="1"/>
    <col min="14856" max="14856" width="19.6640625" style="1" customWidth="1"/>
    <col min="14857" max="15104" width="11" style="1"/>
    <col min="15105" max="15105" width="2.6640625" style="1" customWidth="1"/>
    <col min="15106" max="15106" width="46.44140625" style="1" customWidth="1"/>
    <col min="15107" max="15107" width="22.44140625" style="1" customWidth="1"/>
    <col min="15108" max="15108" width="22.33203125" style="1" customWidth="1"/>
    <col min="15109" max="15109" width="20" style="1" bestFit="1" customWidth="1"/>
    <col min="15110" max="15110" width="21.109375" style="1" customWidth="1"/>
    <col min="15111" max="15111" width="20.109375" style="1" customWidth="1"/>
    <col min="15112" max="15112" width="19.6640625" style="1" customWidth="1"/>
    <col min="15113" max="15360" width="11" style="1"/>
    <col min="15361" max="15361" width="2.6640625" style="1" customWidth="1"/>
    <col min="15362" max="15362" width="46.44140625" style="1" customWidth="1"/>
    <col min="15363" max="15363" width="22.44140625" style="1" customWidth="1"/>
    <col min="15364" max="15364" width="22.33203125" style="1" customWidth="1"/>
    <col min="15365" max="15365" width="20" style="1" bestFit="1" customWidth="1"/>
    <col min="15366" max="15366" width="21.109375" style="1" customWidth="1"/>
    <col min="15367" max="15367" width="20.109375" style="1" customWidth="1"/>
    <col min="15368" max="15368" width="19.6640625" style="1" customWidth="1"/>
    <col min="15369" max="15616" width="11" style="1"/>
    <col min="15617" max="15617" width="2.6640625" style="1" customWidth="1"/>
    <col min="15618" max="15618" width="46.44140625" style="1" customWidth="1"/>
    <col min="15619" max="15619" width="22.44140625" style="1" customWidth="1"/>
    <col min="15620" max="15620" width="22.33203125" style="1" customWidth="1"/>
    <col min="15621" max="15621" width="20" style="1" bestFit="1" customWidth="1"/>
    <col min="15622" max="15622" width="21.109375" style="1" customWidth="1"/>
    <col min="15623" max="15623" width="20.109375" style="1" customWidth="1"/>
    <col min="15624" max="15624" width="19.6640625" style="1" customWidth="1"/>
    <col min="15625" max="15872" width="11" style="1"/>
    <col min="15873" max="15873" width="2.6640625" style="1" customWidth="1"/>
    <col min="15874" max="15874" width="46.44140625" style="1" customWidth="1"/>
    <col min="15875" max="15875" width="22.44140625" style="1" customWidth="1"/>
    <col min="15876" max="15876" width="22.33203125" style="1" customWidth="1"/>
    <col min="15877" max="15877" width="20" style="1" bestFit="1" customWidth="1"/>
    <col min="15878" max="15878" width="21.109375" style="1" customWidth="1"/>
    <col min="15879" max="15879" width="20.109375" style="1" customWidth="1"/>
    <col min="15880" max="15880" width="19.6640625" style="1" customWidth="1"/>
    <col min="15881" max="16128" width="11" style="1"/>
    <col min="16129" max="16129" width="2.6640625" style="1" customWidth="1"/>
    <col min="16130" max="16130" width="46.44140625" style="1" customWidth="1"/>
    <col min="16131" max="16131" width="22.44140625" style="1" customWidth="1"/>
    <col min="16132" max="16132" width="22.33203125" style="1" customWidth="1"/>
    <col min="16133" max="16133" width="20" style="1" bestFit="1" customWidth="1"/>
    <col min="16134" max="16134" width="21.109375" style="1" customWidth="1"/>
    <col min="16135" max="16135" width="20.109375" style="1" customWidth="1"/>
    <col min="16136" max="16136" width="19.6640625" style="1" customWidth="1"/>
    <col min="16137" max="16384" width="11" style="1"/>
  </cols>
  <sheetData>
    <row r="1" spans="2:8" ht="14.4" thickBot="1" x14ac:dyDescent="0.35"/>
    <row r="2" spans="2:8" ht="17.399999999999999" x14ac:dyDescent="0.3">
      <c r="B2" s="173" t="s">
        <v>0</v>
      </c>
      <c r="C2" s="174"/>
      <c r="D2" s="174"/>
      <c r="E2" s="174"/>
      <c r="F2" s="174"/>
      <c r="G2" s="174"/>
      <c r="H2" s="175"/>
    </row>
    <row r="3" spans="2:8" ht="17.399999999999999" x14ac:dyDescent="0.3">
      <c r="B3" s="176" t="s">
        <v>305</v>
      </c>
      <c r="C3" s="177"/>
      <c r="D3" s="177"/>
      <c r="E3" s="177"/>
      <c r="F3" s="177"/>
      <c r="G3" s="177"/>
      <c r="H3" s="178"/>
    </row>
    <row r="4" spans="2:8" ht="17.399999999999999" x14ac:dyDescent="0.3">
      <c r="B4" s="176" t="s">
        <v>387</v>
      </c>
      <c r="C4" s="177"/>
      <c r="D4" s="177"/>
      <c r="E4" s="177"/>
      <c r="F4" s="177"/>
      <c r="G4" s="177"/>
      <c r="H4" s="178"/>
    </row>
    <row r="5" spans="2:8" ht="17.399999999999999" x14ac:dyDescent="0.3">
      <c r="B5" s="176" t="s">
        <v>477</v>
      </c>
      <c r="C5" s="177"/>
      <c r="D5" s="177"/>
      <c r="E5" s="177"/>
      <c r="F5" s="177"/>
      <c r="G5" s="177"/>
      <c r="H5" s="178"/>
    </row>
    <row r="6" spans="2:8" ht="18" thickBot="1" x14ac:dyDescent="0.35">
      <c r="B6" s="179" t="s">
        <v>2</v>
      </c>
      <c r="C6" s="180"/>
      <c r="D6" s="180"/>
      <c r="E6" s="180"/>
      <c r="F6" s="180"/>
      <c r="G6" s="180"/>
      <c r="H6" s="181"/>
    </row>
    <row r="7" spans="2:8" ht="18" thickBot="1" x14ac:dyDescent="0.35">
      <c r="B7" s="202" t="s">
        <v>3</v>
      </c>
      <c r="C7" s="187" t="s">
        <v>307</v>
      </c>
      <c r="D7" s="188"/>
      <c r="E7" s="188"/>
      <c r="F7" s="188"/>
      <c r="G7" s="189"/>
      <c r="H7" s="202" t="s">
        <v>308</v>
      </c>
    </row>
    <row r="8" spans="2:8" ht="35.4" thickBot="1" x14ac:dyDescent="0.35">
      <c r="B8" s="203"/>
      <c r="C8" s="62" t="s">
        <v>198</v>
      </c>
      <c r="D8" s="62" t="s">
        <v>240</v>
      </c>
      <c r="E8" s="62" t="s">
        <v>241</v>
      </c>
      <c r="F8" s="62" t="s">
        <v>196</v>
      </c>
      <c r="G8" s="62" t="s">
        <v>215</v>
      </c>
      <c r="H8" s="203"/>
    </row>
    <row r="9" spans="2:8" ht="50.25" customHeight="1" x14ac:dyDescent="0.3">
      <c r="B9" s="54" t="s">
        <v>388</v>
      </c>
      <c r="C9" s="130">
        <f t="shared" ref="C9:H9" si="0">SUM(C10:C28)</f>
        <v>17443056</v>
      </c>
      <c r="D9" s="130">
        <f t="shared" si="0"/>
        <v>0</v>
      </c>
      <c r="E9" s="130">
        <f t="shared" si="0"/>
        <v>17443056</v>
      </c>
      <c r="F9" s="130">
        <f t="shared" si="0"/>
        <v>6857044.1499999994</v>
      </c>
      <c r="G9" s="130">
        <f t="shared" si="0"/>
        <v>6829919.1499999994</v>
      </c>
      <c r="H9" s="130">
        <f t="shared" si="0"/>
        <v>10586011.850000001</v>
      </c>
    </row>
    <row r="10" spans="2:8" ht="28.5" customHeight="1" x14ac:dyDescent="0.3">
      <c r="B10" s="56" t="s">
        <v>389</v>
      </c>
      <c r="C10" s="131">
        <v>1053731.58</v>
      </c>
      <c r="D10" s="131">
        <v>-33720.160000000003</v>
      </c>
      <c r="E10" s="131">
        <f>C10+D10</f>
        <v>1020011.42</v>
      </c>
      <c r="F10" s="131">
        <v>399253.5</v>
      </c>
      <c r="G10" s="131">
        <v>399253.5</v>
      </c>
      <c r="H10" s="109">
        <f t="shared" ref="H10:H28" si="1">E10-F10</f>
        <v>620757.92000000004</v>
      </c>
    </row>
    <row r="11" spans="2:8" ht="52.2" x14ac:dyDescent="0.3">
      <c r="B11" s="56" t="s">
        <v>390</v>
      </c>
      <c r="C11" s="11">
        <v>914119.39</v>
      </c>
      <c r="D11" s="11">
        <v>-89000</v>
      </c>
      <c r="E11" s="11">
        <f t="shared" ref="E11:E28" si="2">C11+D11</f>
        <v>825119.39</v>
      </c>
      <c r="F11" s="11">
        <v>485479.08</v>
      </c>
      <c r="G11" s="11">
        <v>485479.08</v>
      </c>
      <c r="H11" s="109">
        <f t="shared" si="1"/>
        <v>339640.31</v>
      </c>
    </row>
    <row r="12" spans="2:8" ht="42" customHeight="1" x14ac:dyDescent="0.3">
      <c r="B12" s="56" t="s">
        <v>391</v>
      </c>
      <c r="C12" s="11">
        <v>376450</v>
      </c>
      <c r="D12" s="11">
        <v>34300</v>
      </c>
      <c r="E12" s="11">
        <f t="shared" si="2"/>
        <v>410750</v>
      </c>
      <c r="F12" s="11">
        <v>216766.44</v>
      </c>
      <c r="G12" s="11">
        <v>216766.44</v>
      </c>
      <c r="H12" s="109">
        <f t="shared" si="1"/>
        <v>193983.56</v>
      </c>
    </row>
    <row r="13" spans="2:8" ht="44.25" customHeight="1" x14ac:dyDescent="0.3">
      <c r="B13" s="56" t="s">
        <v>392</v>
      </c>
      <c r="C13" s="11">
        <v>897014.87</v>
      </c>
      <c r="D13" s="11">
        <v>-100</v>
      </c>
      <c r="E13" s="11">
        <f t="shared" si="2"/>
        <v>896914.87</v>
      </c>
      <c r="F13" s="11">
        <v>335838.65</v>
      </c>
      <c r="G13" s="11">
        <v>335838.65</v>
      </c>
      <c r="H13" s="109">
        <f t="shared" si="1"/>
        <v>561076.22</v>
      </c>
    </row>
    <row r="14" spans="2:8" ht="42.75" customHeight="1" x14ac:dyDescent="0.3">
      <c r="B14" s="56" t="s">
        <v>393</v>
      </c>
      <c r="C14" s="11">
        <v>4561932.68</v>
      </c>
      <c r="D14" s="11">
        <v>-28155</v>
      </c>
      <c r="E14" s="11">
        <f t="shared" si="2"/>
        <v>4533777.68</v>
      </c>
      <c r="F14" s="11">
        <v>2028495.99</v>
      </c>
      <c r="G14" s="11">
        <v>2001370.99</v>
      </c>
      <c r="H14" s="109">
        <f t="shared" si="1"/>
        <v>2505281.6899999995</v>
      </c>
    </row>
    <row r="15" spans="2:8" ht="28.5" customHeight="1" x14ac:dyDescent="0.3">
      <c r="B15" s="56" t="s">
        <v>394</v>
      </c>
      <c r="C15" s="11">
        <v>98335.08</v>
      </c>
      <c r="D15" s="11">
        <v>54500</v>
      </c>
      <c r="E15" s="11">
        <f t="shared" si="2"/>
        <v>152835.08000000002</v>
      </c>
      <c r="F15" s="11">
        <v>47090.18</v>
      </c>
      <c r="G15" s="11">
        <v>47090.18</v>
      </c>
      <c r="H15" s="109">
        <f t="shared" si="1"/>
        <v>105744.90000000002</v>
      </c>
    </row>
    <row r="16" spans="2:8" ht="43.5" customHeight="1" x14ac:dyDescent="0.3">
      <c r="B16" s="56" t="s">
        <v>395</v>
      </c>
      <c r="C16" s="11">
        <v>158570.92000000001</v>
      </c>
      <c r="D16" s="11">
        <v>69475.16</v>
      </c>
      <c r="E16" s="11">
        <f t="shared" si="2"/>
        <v>228046.08000000002</v>
      </c>
      <c r="F16" s="11">
        <v>105403.4</v>
      </c>
      <c r="G16" s="11">
        <v>105403.4</v>
      </c>
      <c r="H16" s="109">
        <f t="shared" si="1"/>
        <v>122642.68000000002</v>
      </c>
    </row>
    <row r="17" spans="2:8" ht="43.5" customHeight="1" x14ac:dyDescent="0.3">
      <c r="B17" s="56" t="s">
        <v>396</v>
      </c>
      <c r="C17" s="11">
        <v>496925.19</v>
      </c>
      <c r="D17" s="11">
        <v>-38000</v>
      </c>
      <c r="E17" s="11">
        <f t="shared" si="2"/>
        <v>458925.19</v>
      </c>
      <c r="F17" s="11">
        <v>220912.08</v>
      </c>
      <c r="G17" s="11">
        <v>220912.08</v>
      </c>
      <c r="H17" s="109">
        <f t="shared" si="1"/>
        <v>238013.11000000002</v>
      </c>
    </row>
    <row r="18" spans="2:8" ht="42.75" customHeight="1" x14ac:dyDescent="0.3">
      <c r="B18" s="15" t="s">
        <v>397</v>
      </c>
      <c r="C18" s="11">
        <v>764839.84</v>
      </c>
      <c r="D18" s="11">
        <v>2000</v>
      </c>
      <c r="E18" s="11">
        <f t="shared" si="2"/>
        <v>766839.84</v>
      </c>
      <c r="F18" s="11">
        <v>171385.84</v>
      </c>
      <c r="G18" s="11">
        <v>171385.84</v>
      </c>
      <c r="H18" s="11">
        <f t="shared" si="1"/>
        <v>595454</v>
      </c>
    </row>
    <row r="19" spans="2:8" ht="39" customHeight="1" x14ac:dyDescent="0.3">
      <c r="B19" s="15" t="s">
        <v>398</v>
      </c>
      <c r="C19" s="11">
        <v>1246060.2</v>
      </c>
      <c r="D19" s="11">
        <v>500</v>
      </c>
      <c r="E19" s="11">
        <f t="shared" si="2"/>
        <v>1246560.2</v>
      </c>
      <c r="F19" s="11">
        <v>741010.08</v>
      </c>
      <c r="G19" s="11">
        <v>741010.08</v>
      </c>
      <c r="H19" s="11">
        <f t="shared" si="1"/>
        <v>505550.12</v>
      </c>
    </row>
    <row r="20" spans="2:8" ht="41.25" customHeight="1" x14ac:dyDescent="0.3">
      <c r="B20" s="15" t="s">
        <v>399</v>
      </c>
      <c r="C20" s="11">
        <v>816082.72</v>
      </c>
      <c r="D20" s="11">
        <v>4700</v>
      </c>
      <c r="E20" s="11">
        <f t="shared" si="2"/>
        <v>820782.72</v>
      </c>
      <c r="F20" s="11">
        <v>200870.07</v>
      </c>
      <c r="G20" s="11">
        <v>200870.07</v>
      </c>
      <c r="H20" s="11">
        <f t="shared" si="1"/>
        <v>619912.64999999991</v>
      </c>
    </row>
    <row r="21" spans="2:8" ht="40.5" customHeight="1" x14ac:dyDescent="0.3">
      <c r="B21" s="15" t="s">
        <v>400</v>
      </c>
      <c r="C21" s="11">
        <v>1076773.1000000001</v>
      </c>
      <c r="D21" s="11">
        <v>2000</v>
      </c>
      <c r="E21" s="11">
        <f t="shared" si="2"/>
        <v>1078773.1000000001</v>
      </c>
      <c r="F21" s="11">
        <v>233848.52</v>
      </c>
      <c r="G21" s="11">
        <v>233848.52</v>
      </c>
      <c r="H21" s="11">
        <f t="shared" si="1"/>
        <v>844924.58000000007</v>
      </c>
    </row>
    <row r="22" spans="2:8" ht="42.75" customHeight="1" x14ac:dyDescent="0.3">
      <c r="B22" s="15" t="s">
        <v>401</v>
      </c>
      <c r="C22" s="11">
        <v>935675</v>
      </c>
      <c r="D22" s="11">
        <v>6000</v>
      </c>
      <c r="E22" s="11">
        <f t="shared" si="2"/>
        <v>941675</v>
      </c>
      <c r="F22" s="11">
        <v>253892.09</v>
      </c>
      <c r="G22" s="11">
        <v>253892.09</v>
      </c>
      <c r="H22" s="11">
        <f t="shared" si="1"/>
        <v>687782.91</v>
      </c>
    </row>
    <row r="23" spans="2:8" ht="44.25" customHeight="1" x14ac:dyDescent="0.3">
      <c r="B23" s="15" t="s">
        <v>402</v>
      </c>
      <c r="C23" s="11">
        <v>903615</v>
      </c>
      <c r="D23" s="11">
        <v>4000</v>
      </c>
      <c r="E23" s="11">
        <f t="shared" si="2"/>
        <v>907615</v>
      </c>
      <c r="F23" s="11">
        <v>249512</v>
      </c>
      <c r="G23" s="11">
        <v>249512</v>
      </c>
      <c r="H23" s="11">
        <f t="shared" si="1"/>
        <v>658103</v>
      </c>
    </row>
    <row r="24" spans="2:8" ht="34.799999999999997" x14ac:dyDescent="0.3">
      <c r="B24" s="15" t="s">
        <v>403</v>
      </c>
      <c r="C24" s="11">
        <v>1231255.43</v>
      </c>
      <c r="D24" s="11">
        <v>2000</v>
      </c>
      <c r="E24" s="11">
        <f t="shared" si="2"/>
        <v>1233255.43</v>
      </c>
      <c r="F24" s="11">
        <v>454215.8</v>
      </c>
      <c r="G24" s="11">
        <v>454215.8</v>
      </c>
      <c r="H24" s="11">
        <f t="shared" si="1"/>
        <v>779039.62999999989</v>
      </c>
    </row>
    <row r="25" spans="2:8" ht="45.75" customHeight="1" x14ac:dyDescent="0.3">
      <c r="B25" s="15" t="s">
        <v>404</v>
      </c>
      <c r="C25" s="11">
        <v>665076</v>
      </c>
      <c r="D25" s="11">
        <v>2000</v>
      </c>
      <c r="E25" s="11">
        <f t="shared" si="2"/>
        <v>667076</v>
      </c>
      <c r="F25" s="11">
        <v>248869.84</v>
      </c>
      <c r="G25" s="11">
        <v>248869.84</v>
      </c>
      <c r="H25" s="11">
        <f t="shared" si="1"/>
        <v>418206.16000000003</v>
      </c>
    </row>
    <row r="26" spans="2:8" ht="43.5" customHeight="1" x14ac:dyDescent="0.3">
      <c r="B26" s="15" t="s">
        <v>405</v>
      </c>
      <c r="C26" s="11">
        <v>478358</v>
      </c>
      <c r="D26" s="11">
        <v>2000</v>
      </c>
      <c r="E26" s="11">
        <f t="shared" si="2"/>
        <v>480358</v>
      </c>
      <c r="F26" s="11">
        <v>145518</v>
      </c>
      <c r="G26" s="11">
        <v>145518</v>
      </c>
      <c r="H26" s="11">
        <f t="shared" si="1"/>
        <v>334840</v>
      </c>
    </row>
    <row r="27" spans="2:8" ht="42.75" customHeight="1" x14ac:dyDescent="0.3">
      <c r="B27" s="15" t="s">
        <v>406</v>
      </c>
      <c r="C27" s="11">
        <v>133475</v>
      </c>
      <c r="D27" s="11">
        <v>3500</v>
      </c>
      <c r="E27" s="11">
        <f t="shared" si="2"/>
        <v>136975</v>
      </c>
      <c r="F27" s="11">
        <v>15828.45</v>
      </c>
      <c r="G27" s="11">
        <v>15828.45</v>
      </c>
      <c r="H27" s="11">
        <f t="shared" si="1"/>
        <v>121146.55</v>
      </c>
    </row>
    <row r="28" spans="2:8" ht="49.5" customHeight="1" x14ac:dyDescent="0.3">
      <c r="B28" s="15" t="s">
        <v>407</v>
      </c>
      <c r="C28" s="11">
        <v>634766</v>
      </c>
      <c r="D28" s="11">
        <v>2000</v>
      </c>
      <c r="E28" s="11">
        <f t="shared" si="2"/>
        <v>636766</v>
      </c>
      <c r="F28" s="11">
        <v>302854.14</v>
      </c>
      <c r="G28" s="11">
        <v>302854.14</v>
      </c>
      <c r="H28" s="11">
        <f t="shared" si="1"/>
        <v>333911.86</v>
      </c>
    </row>
    <row r="29" spans="2:8" s="132" customFormat="1" ht="61.5" customHeight="1" x14ac:dyDescent="0.3">
      <c r="B29" s="18" t="s">
        <v>408</v>
      </c>
      <c r="C29" s="170">
        <f t="shared" ref="C29:H29" si="3">C30+C50</f>
        <v>75495072</v>
      </c>
      <c r="D29" s="170">
        <f t="shared" si="3"/>
        <v>-2887225</v>
      </c>
      <c r="E29" s="170">
        <f t="shared" si="3"/>
        <v>72607847</v>
      </c>
      <c r="F29" s="170">
        <f t="shared" si="3"/>
        <v>29796647.379999995</v>
      </c>
      <c r="G29" s="170">
        <f t="shared" si="3"/>
        <v>29443804.480000004</v>
      </c>
      <c r="H29" s="170">
        <f t="shared" si="3"/>
        <v>42811199.620000005</v>
      </c>
    </row>
    <row r="30" spans="2:8" s="132" customFormat="1" ht="26.25" customHeight="1" x14ac:dyDescent="0.3">
      <c r="B30" s="169" t="s">
        <v>474</v>
      </c>
      <c r="C30" s="133">
        <f>SUM(C31:C49)</f>
        <v>72607847</v>
      </c>
      <c r="D30" s="133">
        <f>SUM(D31:D49)</f>
        <v>0</v>
      </c>
      <c r="E30" s="133">
        <f>SUM(E31:E49)</f>
        <v>72607847</v>
      </c>
      <c r="F30" s="133">
        <f t="shared" ref="F30:H30" si="4">SUM(F31:F49)</f>
        <v>29796647.379999995</v>
      </c>
      <c r="G30" s="133">
        <f t="shared" si="4"/>
        <v>29443804.480000004</v>
      </c>
      <c r="H30" s="133">
        <f t="shared" si="4"/>
        <v>42811199.620000005</v>
      </c>
    </row>
    <row r="31" spans="2:8" ht="33" customHeight="1" x14ac:dyDescent="0.3">
      <c r="B31" s="56" t="s">
        <v>389</v>
      </c>
      <c r="C31" s="131">
        <v>2277583.89</v>
      </c>
      <c r="D31" s="131">
        <v>-233600</v>
      </c>
      <c r="E31" s="11">
        <f t="shared" ref="E31:E49" si="5">C31+D31</f>
        <v>2043983.8900000001</v>
      </c>
      <c r="F31" s="131">
        <v>836395.97</v>
      </c>
      <c r="G31" s="131">
        <v>829271.05</v>
      </c>
      <c r="H31" s="109">
        <f t="shared" ref="H31:H61" si="6">E31-F31</f>
        <v>1207587.9200000002</v>
      </c>
    </row>
    <row r="32" spans="2:8" ht="52.2" x14ac:dyDescent="0.3">
      <c r="B32" s="56" t="s">
        <v>390</v>
      </c>
      <c r="C32" s="131">
        <v>2933535.06</v>
      </c>
      <c r="D32" s="131">
        <v>-184545.1</v>
      </c>
      <c r="E32" s="11">
        <f t="shared" si="5"/>
        <v>2748989.96</v>
      </c>
      <c r="F32" s="131">
        <v>1233822.6499999999</v>
      </c>
      <c r="G32" s="131">
        <v>1210862.25</v>
      </c>
      <c r="H32" s="109">
        <f t="shared" si="6"/>
        <v>1515167.31</v>
      </c>
    </row>
    <row r="33" spans="2:8" ht="48.75" customHeight="1" x14ac:dyDescent="0.3">
      <c r="B33" s="56" t="s">
        <v>391</v>
      </c>
      <c r="C33" s="131">
        <v>1599841.14</v>
      </c>
      <c r="D33" s="131">
        <v>67800</v>
      </c>
      <c r="E33" s="11">
        <f t="shared" si="5"/>
        <v>1667641.14</v>
      </c>
      <c r="F33" s="131">
        <v>655684.85</v>
      </c>
      <c r="G33" s="131">
        <v>649312.85</v>
      </c>
      <c r="H33" s="109">
        <f t="shared" si="6"/>
        <v>1011956.2899999999</v>
      </c>
    </row>
    <row r="34" spans="2:8" ht="43.5" customHeight="1" x14ac:dyDescent="0.3">
      <c r="B34" s="56" t="s">
        <v>392</v>
      </c>
      <c r="C34" s="131">
        <v>5596086.2999999998</v>
      </c>
      <c r="D34" s="131">
        <v>-121125</v>
      </c>
      <c r="E34" s="11">
        <f t="shared" si="5"/>
        <v>5474961.2999999998</v>
      </c>
      <c r="F34" s="131">
        <v>2463201.16</v>
      </c>
      <c r="G34" s="131">
        <v>2419596.7599999998</v>
      </c>
      <c r="H34" s="109">
        <f t="shared" si="6"/>
        <v>3011760.1399999997</v>
      </c>
    </row>
    <row r="35" spans="2:8" ht="46.5" customHeight="1" x14ac:dyDescent="0.3">
      <c r="B35" s="56" t="s">
        <v>393</v>
      </c>
      <c r="C35" s="11">
        <v>12939741.039999999</v>
      </c>
      <c r="D35" s="11">
        <v>1040119.47</v>
      </c>
      <c r="E35" s="11">
        <f t="shared" si="5"/>
        <v>13979860.51</v>
      </c>
      <c r="F35" s="11">
        <v>7427469.9900000002</v>
      </c>
      <c r="G35" s="11">
        <v>7357970.5199999996</v>
      </c>
      <c r="H35" s="109">
        <f t="shared" si="6"/>
        <v>6552390.5199999996</v>
      </c>
    </row>
    <row r="36" spans="2:8" ht="33" customHeight="1" x14ac:dyDescent="0.3">
      <c r="B36" s="56" t="s">
        <v>394</v>
      </c>
      <c r="C36" s="11">
        <v>1295056.26</v>
      </c>
      <c r="D36" s="11">
        <v>69950</v>
      </c>
      <c r="E36" s="11">
        <f t="shared" si="5"/>
        <v>1365006.26</v>
      </c>
      <c r="F36" s="11">
        <v>596105.03</v>
      </c>
      <c r="G36" s="11">
        <v>588198.31000000006</v>
      </c>
      <c r="H36" s="109">
        <f t="shared" si="6"/>
        <v>768901.23</v>
      </c>
    </row>
    <row r="37" spans="2:8" ht="44.25" customHeight="1" x14ac:dyDescent="0.3">
      <c r="B37" s="56" t="s">
        <v>395</v>
      </c>
      <c r="C37" s="11">
        <v>1139597.43</v>
      </c>
      <c r="D37" s="11">
        <v>5306.89</v>
      </c>
      <c r="E37" s="11">
        <f t="shared" si="5"/>
        <v>1144904.3199999998</v>
      </c>
      <c r="F37" s="11">
        <v>621793.59</v>
      </c>
      <c r="G37" s="11">
        <v>616555.51</v>
      </c>
      <c r="H37" s="109">
        <f t="shared" si="6"/>
        <v>523110.72999999986</v>
      </c>
    </row>
    <row r="38" spans="2:8" ht="42.75" customHeight="1" x14ac:dyDescent="0.3">
      <c r="B38" s="56" t="s">
        <v>396</v>
      </c>
      <c r="C38" s="11">
        <v>2440777.06</v>
      </c>
      <c r="D38" s="11">
        <v>44530</v>
      </c>
      <c r="E38" s="11">
        <f t="shared" si="5"/>
        <v>2485307.06</v>
      </c>
      <c r="F38" s="11">
        <v>890910.38</v>
      </c>
      <c r="G38" s="11">
        <v>880527.1</v>
      </c>
      <c r="H38" s="109">
        <f t="shared" ref="H38" si="7">E38-F38</f>
        <v>1594396.6800000002</v>
      </c>
    </row>
    <row r="39" spans="2:8" ht="44.25" customHeight="1" x14ac:dyDescent="0.3">
      <c r="B39" s="15" t="s">
        <v>397</v>
      </c>
      <c r="C39" s="11">
        <v>4671527.3600000003</v>
      </c>
      <c r="D39" s="11">
        <v>-319580</v>
      </c>
      <c r="E39" s="11">
        <f t="shared" si="5"/>
        <v>4351947.3600000003</v>
      </c>
      <c r="F39" s="11">
        <v>1576446.22</v>
      </c>
      <c r="G39" s="11">
        <v>1551548.9</v>
      </c>
      <c r="H39" s="109">
        <f t="shared" si="6"/>
        <v>2775501.1400000006</v>
      </c>
    </row>
    <row r="40" spans="2:8" ht="54.75" customHeight="1" x14ac:dyDescent="0.3">
      <c r="B40" s="15" t="s">
        <v>398</v>
      </c>
      <c r="C40" s="11">
        <v>7537853.8099999996</v>
      </c>
      <c r="D40" s="11">
        <v>120602.24000000001</v>
      </c>
      <c r="E40" s="11">
        <f t="shared" si="5"/>
        <v>7658456.0499999998</v>
      </c>
      <c r="F40" s="11">
        <v>3463240.94</v>
      </c>
      <c r="G40" s="11">
        <v>3422439.02</v>
      </c>
      <c r="H40" s="109">
        <f t="shared" si="6"/>
        <v>4195215.1099999994</v>
      </c>
    </row>
    <row r="41" spans="2:8" ht="46.5" customHeight="1" x14ac:dyDescent="0.3">
      <c r="B41" s="15" t="s">
        <v>399</v>
      </c>
      <c r="C41" s="11">
        <v>3877582.14</v>
      </c>
      <c r="D41" s="11">
        <v>-147506.5</v>
      </c>
      <c r="E41" s="11">
        <f t="shared" si="5"/>
        <v>3730075.64</v>
      </c>
      <c r="F41" s="11">
        <v>1272370.22</v>
      </c>
      <c r="G41" s="11">
        <v>1253456.6200000001</v>
      </c>
      <c r="H41" s="109">
        <f t="shared" si="6"/>
        <v>2457705.42</v>
      </c>
    </row>
    <row r="42" spans="2:8" ht="47.25" customHeight="1" x14ac:dyDescent="0.3">
      <c r="B42" s="15" t="s">
        <v>400</v>
      </c>
      <c r="C42" s="11">
        <v>4614374</v>
      </c>
      <c r="D42" s="11">
        <v>26000</v>
      </c>
      <c r="E42" s="11">
        <f t="shared" si="5"/>
        <v>4640374</v>
      </c>
      <c r="F42" s="11">
        <v>1687283.72</v>
      </c>
      <c r="G42" s="11">
        <v>1666201.8</v>
      </c>
      <c r="H42" s="109">
        <f t="shared" si="6"/>
        <v>2953090.2800000003</v>
      </c>
    </row>
    <row r="43" spans="2:8" ht="50.25" customHeight="1" x14ac:dyDescent="0.3">
      <c r="B43" s="15" t="s">
        <v>401</v>
      </c>
      <c r="C43" s="11">
        <v>4123848.14</v>
      </c>
      <c r="D43" s="11">
        <v>-126612</v>
      </c>
      <c r="E43" s="11">
        <f t="shared" si="5"/>
        <v>3997236.14</v>
      </c>
      <c r="F43" s="11">
        <v>1493987.47</v>
      </c>
      <c r="G43" s="11">
        <v>1477222.91</v>
      </c>
      <c r="H43" s="109">
        <f t="shared" si="6"/>
        <v>2503248.67</v>
      </c>
    </row>
    <row r="44" spans="2:8" ht="34.799999999999997" x14ac:dyDescent="0.3">
      <c r="B44" s="15" t="s">
        <v>402</v>
      </c>
      <c r="C44" s="11">
        <v>2974303.65</v>
      </c>
      <c r="D44" s="11">
        <v>-130935</v>
      </c>
      <c r="E44" s="11">
        <f t="shared" si="5"/>
        <v>2843368.65</v>
      </c>
      <c r="F44" s="11">
        <v>853746.82</v>
      </c>
      <c r="G44" s="11">
        <v>845320.66</v>
      </c>
      <c r="H44" s="109">
        <f t="shared" si="6"/>
        <v>1989621.83</v>
      </c>
    </row>
    <row r="45" spans="2:8" ht="34.799999999999997" x14ac:dyDescent="0.3">
      <c r="B45" s="15" t="s">
        <v>403</v>
      </c>
      <c r="C45" s="11">
        <v>5475357.2699999996</v>
      </c>
      <c r="D45" s="11">
        <v>47345</v>
      </c>
      <c r="E45" s="11">
        <f t="shared" si="5"/>
        <v>5522702.2699999996</v>
      </c>
      <c r="F45" s="11">
        <v>2220207.4300000002</v>
      </c>
      <c r="G45" s="11">
        <v>2200240.35</v>
      </c>
      <c r="H45" s="109">
        <f t="shared" si="6"/>
        <v>3302494.8399999994</v>
      </c>
    </row>
    <row r="46" spans="2:8" ht="45.75" customHeight="1" x14ac:dyDescent="0.3">
      <c r="B46" s="15" t="s">
        <v>404</v>
      </c>
      <c r="C46" s="11">
        <v>2872081.94</v>
      </c>
      <c r="D46" s="11">
        <v>-80207</v>
      </c>
      <c r="E46" s="11">
        <f t="shared" si="5"/>
        <v>2791874.94</v>
      </c>
      <c r="F46" s="11">
        <v>758929.7</v>
      </c>
      <c r="G46" s="11">
        <v>751947.67</v>
      </c>
      <c r="H46" s="109">
        <f t="shared" si="6"/>
        <v>2032945.24</v>
      </c>
    </row>
    <row r="47" spans="2:8" ht="46.5" customHeight="1" x14ac:dyDescent="0.3">
      <c r="B47" s="15" t="s">
        <v>405</v>
      </c>
      <c r="C47" s="11">
        <v>2038755.66</v>
      </c>
      <c r="D47" s="11">
        <v>-69000</v>
      </c>
      <c r="E47" s="11">
        <f t="shared" si="5"/>
        <v>1969755.66</v>
      </c>
      <c r="F47" s="11">
        <v>518147.52</v>
      </c>
      <c r="G47" s="11">
        <v>510848.44</v>
      </c>
      <c r="H47" s="109">
        <f t="shared" si="6"/>
        <v>1451608.14</v>
      </c>
    </row>
    <row r="48" spans="2:8" ht="41.25" customHeight="1" x14ac:dyDescent="0.3">
      <c r="B48" s="15" t="s">
        <v>406</v>
      </c>
      <c r="C48" s="11">
        <v>1342967.42</v>
      </c>
      <c r="D48" s="11">
        <v>510</v>
      </c>
      <c r="E48" s="11">
        <f t="shared" si="5"/>
        <v>1343477.42</v>
      </c>
      <c r="F48" s="11">
        <v>311305.96999999997</v>
      </c>
      <c r="G48" s="11">
        <v>306006.33</v>
      </c>
      <c r="H48" s="109">
        <f t="shared" si="6"/>
        <v>1032171.45</v>
      </c>
    </row>
    <row r="49" spans="2:8" ht="41.25" customHeight="1" x14ac:dyDescent="0.3">
      <c r="B49" s="15" t="s">
        <v>407</v>
      </c>
      <c r="C49" s="11">
        <v>2856977.43</v>
      </c>
      <c r="D49" s="11">
        <v>-9053</v>
      </c>
      <c r="E49" s="11">
        <f t="shared" si="5"/>
        <v>2847924.43</v>
      </c>
      <c r="F49" s="11">
        <v>915597.75</v>
      </c>
      <c r="G49" s="11">
        <v>906277.43</v>
      </c>
      <c r="H49" s="109">
        <f t="shared" si="6"/>
        <v>1932326.6800000002</v>
      </c>
    </row>
    <row r="50" spans="2:8" ht="41.25" customHeight="1" x14ac:dyDescent="0.3">
      <c r="B50" s="168" t="s">
        <v>473</v>
      </c>
      <c r="C50" s="133">
        <f>SUM(C51:C61)</f>
        <v>2887225</v>
      </c>
      <c r="D50" s="133">
        <f t="shared" ref="D50:H50" si="8">SUM(D51:D61)</f>
        <v>-2887225</v>
      </c>
      <c r="E50" s="133">
        <f t="shared" si="8"/>
        <v>0</v>
      </c>
      <c r="F50" s="133">
        <f t="shared" si="8"/>
        <v>0</v>
      </c>
      <c r="G50" s="133">
        <f t="shared" si="8"/>
        <v>0</v>
      </c>
      <c r="H50" s="133">
        <f t="shared" si="8"/>
        <v>0</v>
      </c>
    </row>
    <row r="51" spans="2:8" ht="41.25" customHeight="1" x14ac:dyDescent="0.3">
      <c r="B51" s="15" t="s">
        <v>462</v>
      </c>
      <c r="C51" s="131">
        <v>221978</v>
      </c>
      <c r="D51" s="131">
        <v>-221978</v>
      </c>
      <c r="E51" s="131">
        <f>C51+D51</f>
        <v>0</v>
      </c>
      <c r="F51" s="131">
        <v>0</v>
      </c>
      <c r="G51" s="131">
        <v>0</v>
      </c>
      <c r="H51" s="106">
        <f>E51-F51</f>
        <v>0</v>
      </c>
    </row>
    <row r="52" spans="2:8" ht="41.25" customHeight="1" x14ac:dyDescent="0.3">
      <c r="B52" s="15" t="s">
        <v>463</v>
      </c>
      <c r="C52" s="131">
        <v>488956</v>
      </c>
      <c r="D52" s="131">
        <v>-488956</v>
      </c>
      <c r="E52" s="131">
        <f t="shared" ref="E52:E61" si="9">C52+D52</f>
        <v>0</v>
      </c>
      <c r="F52" s="131">
        <v>0</v>
      </c>
      <c r="G52" s="131">
        <v>0</v>
      </c>
      <c r="H52" s="106">
        <f t="shared" si="6"/>
        <v>0</v>
      </c>
    </row>
    <row r="53" spans="2:8" ht="41.25" customHeight="1" x14ac:dyDescent="0.3">
      <c r="B53" s="15" t="s">
        <v>464</v>
      </c>
      <c r="C53" s="131">
        <v>199853</v>
      </c>
      <c r="D53" s="131">
        <v>-199853</v>
      </c>
      <c r="E53" s="131">
        <f t="shared" si="9"/>
        <v>0</v>
      </c>
      <c r="F53" s="131">
        <v>0</v>
      </c>
      <c r="G53" s="131">
        <v>0</v>
      </c>
      <c r="H53" s="106">
        <f t="shared" si="6"/>
        <v>0</v>
      </c>
    </row>
    <row r="54" spans="2:8" ht="41.25" customHeight="1" x14ac:dyDescent="0.3">
      <c r="B54" s="15" t="s">
        <v>465</v>
      </c>
      <c r="C54" s="131">
        <v>332593</v>
      </c>
      <c r="D54" s="131">
        <v>-332593</v>
      </c>
      <c r="E54" s="131">
        <f t="shared" si="9"/>
        <v>0</v>
      </c>
      <c r="F54" s="131">
        <v>0</v>
      </c>
      <c r="G54" s="131">
        <v>0</v>
      </c>
      <c r="H54" s="106">
        <f t="shared" si="6"/>
        <v>0</v>
      </c>
    </row>
    <row r="55" spans="2:8" ht="41.25" customHeight="1" x14ac:dyDescent="0.3">
      <c r="B55" s="15" t="s">
        <v>466</v>
      </c>
      <c r="C55" s="131">
        <v>244099</v>
      </c>
      <c r="D55" s="131">
        <v>-244099</v>
      </c>
      <c r="E55" s="131">
        <f t="shared" si="9"/>
        <v>0</v>
      </c>
      <c r="F55" s="131">
        <v>0</v>
      </c>
      <c r="G55" s="131">
        <v>0</v>
      </c>
      <c r="H55" s="106">
        <f t="shared" si="6"/>
        <v>0</v>
      </c>
    </row>
    <row r="56" spans="2:8" ht="41.25" customHeight="1" x14ac:dyDescent="0.3">
      <c r="B56" s="15" t="s">
        <v>467</v>
      </c>
      <c r="C56" s="131">
        <v>421079</v>
      </c>
      <c r="D56" s="131">
        <v>-421079</v>
      </c>
      <c r="E56" s="131">
        <f t="shared" si="9"/>
        <v>0</v>
      </c>
      <c r="F56" s="131">
        <v>0</v>
      </c>
      <c r="G56" s="131">
        <v>0</v>
      </c>
      <c r="H56" s="106">
        <f t="shared" si="6"/>
        <v>0</v>
      </c>
    </row>
    <row r="57" spans="2:8" ht="41.25" customHeight="1" x14ac:dyDescent="0.3">
      <c r="B57" s="15" t="s">
        <v>468</v>
      </c>
      <c r="C57" s="131">
        <v>400468</v>
      </c>
      <c r="D57" s="131">
        <v>-400468</v>
      </c>
      <c r="E57" s="131">
        <f t="shared" si="9"/>
        <v>0</v>
      </c>
      <c r="F57" s="131">
        <v>0</v>
      </c>
      <c r="G57" s="131">
        <v>0</v>
      </c>
      <c r="H57" s="106">
        <f t="shared" si="6"/>
        <v>0</v>
      </c>
    </row>
    <row r="58" spans="2:8" ht="41.25" customHeight="1" x14ac:dyDescent="0.3">
      <c r="B58" s="15" t="s">
        <v>469</v>
      </c>
      <c r="C58" s="131">
        <v>177733</v>
      </c>
      <c r="D58" s="131">
        <v>-177733</v>
      </c>
      <c r="E58" s="131">
        <f t="shared" si="9"/>
        <v>0</v>
      </c>
      <c r="F58" s="131">
        <v>0</v>
      </c>
      <c r="G58" s="131">
        <v>0</v>
      </c>
      <c r="H58" s="106">
        <f t="shared" si="6"/>
        <v>0</v>
      </c>
    </row>
    <row r="59" spans="2:8" ht="41.25" customHeight="1" x14ac:dyDescent="0.3">
      <c r="B59" s="15" t="s">
        <v>470</v>
      </c>
      <c r="C59" s="131">
        <v>155609</v>
      </c>
      <c r="D59" s="131">
        <v>-155609</v>
      </c>
      <c r="E59" s="131">
        <f t="shared" si="9"/>
        <v>0</v>
      </c>
      <c r="F59" s="131">
        <v>0</v>
      </c>
      <c r="G59" s="131">
        <v>0</v>
      </c>
      <c r="H59" s="106">
        <f t="shared" si="6"/>
        <v>0</v>
      </c>
    </row>
    <row r="60" spans="2:8" ht="41.25" customHeight="1" x14ac:dyDescent="0.3">
      <c r="B60" s="15" t="s">
        <v>471</v>
      </c>
      <c r="C60" s="131">
        <v>111368</v>
      </c>
      <c r="D60" s="131">
        <v>-111368</v>
      </c>
      <c r="E60" s="131">
        <f t="shared" si="9"/>
        <v>0</v>
      </c>
      <c r="F60" s="131">
        <v>0</v>
      </c>
      <c r="G60" s="131">
        <v>0</v>
      </c>
      <c r="H60" s="106">
        <f t="shared" si="6"/>
        <v>0</v>
      </c>
    </row>
    <row r="61" spans="2:8" ht="41.25" customHeight="1" x14ac:dyDescent="0.3">
      <c r="B61" s="15" t="s">
        <v>472</v>
      </c>
      <c r="C61" s="131">
        <v>133489</v>
      </c>
      <c r="D61" s="131">
        <v>-133489</v>
      </c>
      <c r="E61" s="131">
        <f t="shared" si="9"/>
        <v>0</v>
      </c>
      <c r="F61" s="131">
        <v>0</v>
      </c>
      <c r="G61" s="131">
        <v>0</v>
      </c>
      <c r="H61" s="106">
        <f t="shared" si="6"/>
        <v>0</v>
      </c>
    </row>
    <row r="62" spans="2:8" ht="45" customHeight="1" x14ac:dyDescent="0.3">
      <c r="B62" s="54" t="s">
        <v>386</v>
      </c>
      <c r="C62" s="34">
        <f t="shared" ref="C62:H62" si="10">C9+C29</f>
        <v>92938128</v>
      </c>
      <c r="D62" s="34">
        <f t="shared" si="10"/>
        <v>-2887225</v>
      </c>
      <c r="E62" s="34">
        <f t="shared" si="10"/>
        <v>90050903</v>
      </c>
      <c r="F62" s="34">
        <f t="shared" si="10"/>
        <v>36653691.529999994</v>
      </c>
      <c r="G62" s="34">
        <f t="shared" si="10"/>
        <v>36273723.630000003</v>
      </c>
      <c r="H62" s="34">
        <f t="shared" si="10"/>
        <v>53397211.470000006</v>
      </c>
    </row>
    <row r="63" spans="2:8" ht="18" thickBot="1" x14ac:dyDescent="0.35">
      <c r="B63" s="57"/>
      <c r="C63" s="51"/>
      <c r="D63" s="51"/>
      <c r="E63" s="51"/>
      <c r="F63" s="51"/>
      <c r="G63" s="51"/>
      <c r="H63" s="51"/>
    </row>
    <row r="514" spans="2:8" x14ac:dyDescent="0.3">
      <c r="B514" s="134"/>
      <c r="C514" s="134"/>
      <c r="D514" s="134"/>
      <c r="E514" s="134"/>
      <c r="F514" s="134"/>
      <c r="G514" s="134"/>
      <c r="H514" s="13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31496062992125984" right="0.11811023622047245" top="0.74803149606299213" bottom="0.74803149606299213" header="0.31496062992125984" footer="0.31496062992125984"/>
  <pageSetup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C79" workbookViewId="0">
      <selection activeCell="G65" sqref="G65"/>
    </sheetView>
  </sheetViews>
  <sheetFormatPr baseColWidth="10" defaultColWidth="11" defaultRowHeight="13.8" x14ac:dyDescent="0.3"/>
  <cols>
    <col min="1" max="1" width="52.88671875" style="1" customWidth="1"/>
    <col min="2" max="2" width="20" style="1" bestFit="1" customWidth="1"/>
    <col min="3" max="4" width="20.88671875" style="1" customWidth="1"/>
    <col min="5" max="5" width="20.109375" style="1" customWidth="1"/>
    <col min="6" max="6" width="19.88671875" style="1" customWidth="1"/>
    <col min="7" max="7" width="20" style="1" bestFit="1" customWidth="1"/>
    <col min="8" max="256" width="11" style="1"/>
    <col min="257" max="257" width="52.88671875" style="1" customWidth="1"/>
    <col min="258" max="258" width="20" style="1" bestFit="1" customWidth="1"/>
    <col min="259" max="260" width="20.88671875" style="1" customWidth="1"/>
    <col min="261" max="261" width="20.109375" style="1" customWidth="1"/>
    <col min="262" max="262" width="19.88671875" style="1" customWidth="1"/>
    <col min="263" max="263" width="20" style="1" bestFit="1" customWidth="1"/>
    <col min="264" max="512" width="11" style="1"/>
    <col min="513" max="513" width="52.88671875" style="1" customWidth="1"/>
    <col min="514" max="514" width="20" style="1" bestFit="1" customWidth="1"/>
    <col min="515" max="516" width="20.88671875" style="1" customWidth="1"/>
    <col min="517" max="517" width="20.109375" style="1" customWidth="1"/>
    <col min="518" max="518" width="19.88671875" style="1" customWidth="1"/>
    <col min="519" max="519" width="20" style="1" bestFit="1" customWidth="1"/>
    <col min="520" max="768" width="11" style="1"/>
    <col min="769" max="769" width="52.88671875" style="1" customWidth="1"/>
    <col min="770" max="770" width="20" style="1" bestFit="1" customWidth="1"/>
    <col min="771" max="772" width="20.88671875" style="1" customWidth="1"/>
    <col min="773" max="773" width="20.109375" style="1" customWidth="1"/>
    <col min="774" max="774" width="19.88671875" style="1" customWidth="1"/>
    <col min="775" max="775" width="20" style="1" bestFit="1" customWidth="1"/>
    <col min="776" max="1024" width="11" style="1"/>
    <col min="1025" max="1025" width="52.88671875" style="1" customWidth="1"/>
    <col min="1026" max="1026" width="20" style="1" bestFit="1" customWidth="1"/>
    <col min="1027" max="1028" width="20.88671875" style="1" customWidth="1"/>
    <col min="1029" max="1029" width="20.109375" style="1" customWidth="1"/>
    <col min="1030" max="1030" width="19.88671875" style="1" customWidth="1"/>
    <col min="1031" max="1031" width="20" style="1" bestFit="1" customWidth="1"/>
    <col min="1032" max="1280" width="11" style="1"/>
    <col min="1281" max="1281" width="52.88671875" style="1" customWidth="1"/>
    <col min="1282" max="1282" width="20" style="1" bestFit="1" customWidth="1"/>
    <col min="1283" max="1284" width="20.88671875" style="1" customWidth="1"/>
    <col min="1285" max="1285" width="20.109375" style="1" customWidth="1"/>
    <col min="1286" max="1286" width="19.88671875" style="1" customWidth="1"/>
    <col min="1287" max="1287" width="20" style="1" bestFit="1" customWidth="1"/>
    <col min="1288" max="1536" width="11" style="1"/>
    <col min="1537" max="1537" width="52.88671875" style="1" customWidth="1"/>
    <col min="1538" max="1538" width="20" style="1" bestFit="1" customWidth="1"/>
    <col min="1539" max="1540" width="20.88671875" style="1" customWidth="1"/>
    <col min="1541" max="1541" width="20.109375" style="1" customWidth="1"/>
    <col min="1542" max="1542" width="19.88671875" style="1" customWidth="1"/>
    <col min="1543" max="1543" width="20" style="1" bestFit="1" customWidth="1"/>
    <col min="1544" max="1792" width="11" style="1"/>
    <col min="1793" max="1793" width="52.88671875" style="1" customWidth="1"/>
    <col min="1794" max="1794" width="20" style="1" bestFit="1" customWidth="1"/>
    <col min="1795" max="1796" width="20.88671875" style="1" customWidth="1"/>
    <col min="1797" max="1797" width="20.109375" style="1" customWidth="1"/>
    <col min="1798" max="1798" width="19.88671875" style="1" customWidth="1"/>
    <col min="1799" max="1799" width="20" style="1" bestFit="1" customWidth="1"/>
    <col min="1800" max="2048" width="11" style="1"/>
    <col min="2049" max="2049" width="52.88671875" style="1" customWidth="1"/>
    <col min="2050" max="2050" width="20" style="1" bestFit="1" customWidth="1"/>
    <col min="2051" max="2052" width="20.88671875" style="1" customWidth="1"/>
    <col min="2053" max="2053" width="20.109375" style="1" customWidth="1"/>
    <col min="2054" max="2054" width="19.88671875" style="1" customWidth="1"/>
    <col min="2055" max="2055" width="20" style="1" bestFit="1" customWidth="1"/>
    <col min="2056" max="2304" width="11" style="1"/>
    <col min="2305" max="2305" width="52.88671875" style="1" customWidth="1"/>
    <col min="2306" max="2306" width="20" style="1" bestFit="1" customWidth="1"/>
    <col min="2307" max="2308" width="20.88671875" style="1" customWidth="1"/>
    <col min="2309" max="2309" width="20.109375" style="1" customWidth="1"/>
    <col min="2310" max="2310" width="19.88671875" style="1" customWidth="1"/>
    <col min="2311" max="2311" width="20" style="1" bestFit="1" customWidth="1"/>
    <col min="2312" max="2560" width="11" style="1"/>
    <col min="2561" max="2561" width="52.88671875" style="1" customWidth="1"/>
    <col min="2562" max="2562" width="20" style="1" bestFit="1" customWidth="1"/>
    <col min="2563" max="2564" width="20.88671875" style="1" customWidth="1"/>
    <col min="2565" max="2565" width="20.109375" style="1" customWidth="1"/>
    <col min="2566" max="2566" width="19.88671875" style="1" customWidth="1"/>
    <col min="2567" max="2567" width="20" style="1" bestFit="1" customWidth="1"/>
    <col min="2568" max="2816" width="11" style="1"/>
    <col min="2817" max="2817" width="52.88671875" style="1" customWidth="1"/>
    <col min="2818" max="2818" width="20" style="1" bestFit="1" customWidth="1"/>
    <col min="2819" max="2820" width="20.88671875" style="1" customWidth="1"/>
    <col min="2821" max="2821" width="20.109375" style="1" customWidth="1"/>
    <col min="2822" max="2822" width="19.88671875" style="1" customWidth="1"/>
    <col min="2823" max="2823" width="20" style="1" bestFit="1" customWidth="1"/>
    <col min="2824" max="3072" width="11" style="1"/>
    <col min="3073" max="3073" width="52.88671875" style="1" customWidth="1"/>
    <col min="3074" max="3074" width="20" style="1" bestFit="1" customWidth="1"/>
    <col min="3075" max="3076" width="20.88671875" style="1" customWidth="1"/>
    <col min="3077" max="3077" width="20.109375" style="1" customWidth="1"/>
    <col min="3078" max="3078" width="19.88671875" style="1" customWidth="1"/>
    <col min="3079" max="3079" width="20" style="1" bestFit="1" customWidth="1"/>
    <col min="3080" max="3328" width="11" style="1"/>
    <col min="3329" max="3329" width="52.88671875" style="1" customWidth="1"/>
    <col min="3330" max="3330" width="20" style="1" bestFit="1" customWidth="1"/>
    <col min="3331" max="3332" width="20.88671875" style="1" customWidth="1"/>
    <col min="3333" max="3333" width="20.109375" style="1" customWidth="1"/>
    <col min="3334" max="3334" width="19.88671875" style="1" customWidth="1"/>
    <col min="3335" max="3335" width="20" style="1" bestFit="1" customWidth="1"/>
    <col min="3336" max="3584" width="11" style="1"/>
    <col min="3585" max="3585" width="52.88671875" style="1" customWidth="1"/>
    <col min="3586" max="3586" width="20" style="1" bestFit="1" customWidth="1"/>
    <col min="3587" max="3588" width="20.88671875" style="1" customWidth="1"/>
    <col min="3589" max="3589" width="20.109375" style="1" customWidth="1"/>
    <col min="3590" max="3590" width="19.88671875" style="1" customWidth="1"/>
    <col min="3591" max="3591" width="20" style="1" bestFit="1" customWidth="1"/>
    <col min="3592" max="3840" width="11" style="1"/>
    <col min="3841" max="3841" width="52.88671875" style="1" customWidth="1"/>
    <col min="3842" max="3842" width="20" style="1" bestFit="1" customWidth="1"/>
    <col min="3843" max="3844" width="20.88671875" style="1" customWidth="1"/>
    <col min="3845" max="3845" width="20.109375" style="1" customWidth="1"/>
    <col min="3846" max="3846" width="19.88671875" style="1" customWidth="1"/>
    <col min="3847" max="3847" width="20" style="1" bestFit="1" customWidth="1"/>
    <col min="3848" max="4096" width="11" style="1"/>
    <col min="4097" max="4097" width="52.88671875" style="1" customWidth="1"/>
    <col min="4098" max="4098" width="20" style="1" bestFit="1" customWidth="1"/>
    <col min="4099" max="4100" width="20.88671875" style="1" customWidth="1"/>
    <col min="4101" max="4101" width="20.109375" style="1" customWidth="1"/>
    <col min="4102" max="4102" width="19.88671875" style="1" customWidth="1"/>
    <col min="4103" max="4103" width="20" style="1" bestFit="1" customWidth="1"/>
    <col min="4104" max="4352" width="11" style="1"/>
    <col min="4353" max="4353" width="52.88671875" style="1" customWidth="1"/>
    <col min="4354" max="4354" width="20" style="1" bestFit="1" customWidth="1"/>
    <col min="4355" max="4356" width="20.88671875" style="1" customWidth="1"/>
    <col min="4357" max="4357" width="20.109375" style="1" customWidth="1"/>
    <col min="4358" max="4358" width="19.88671875" style="1" customWidth="1"/>
    <col min="4359" max="4359" width="20" style="1" bestFit="1" customWidth="1"/>
    <col min="4360" max="4608" width="11" style="1"/>
    <col min="4609" max="4609" width="52.88671875" style="1" customWidth="1"/>
    <col min="4610" max="4610" width="20" style="1" bestFit="1" customWidth="1"/>
    <col min="4611" max="4612" width="20.88671875" style="1" customWidth="1"/>
    <col min="4613" max="4613" width="20.109375" style="1" customWidth="1"/>
    <col min="4614" max="4614" width="19.88671875" style="1" customWidth="1"/>
    <col min="4615" max="4615" width="20" style="1" bestFit="1" customWidth="1"/>
    <col min="4616" max="4864" width="11" style="1"/>
    <col min="4865" max="4865" width="52.88671875" style="1" customWidth="1"/>
    <col min="4866" max="4866" width="20" style="1" bestFit="1" customWidth="1"/>
    <col min="4867" max="4868" width="20.88671875" style="1" customWidth="1"/>
    <col min="4869" max="4869" width="20.109375" style="1" customWidth="1"/>
    <col min="4870" max="4870" width="19.88671875" style="1" customWidth="1"/>
    <col min="4871" max="4871" width="20" style="1" bestFit="1" customWidth="1"/>
    <col min="4872" max="5120" width="11" style="1"/>
    <col min="5121" max="5121" width="52.88671875" style="1" customWidth="1"/>
    <col min="5122" max="5122" width="20" style="1" bestFit="1" customWidth="1"/>
    <col min="5123" max="5124" width="20.88671875" style="1" customWidth="1"/>
    <col min="5125" max="5125" width="20.109375" style="1" customWidth="1"/>
    <col min="5126" max="5126" width="19.88671875" style="1" customWidth="1"/>
    <col min="5127" max="5127" width="20" style="1" bestFit="1" customWidth="1"/>
    <col min="5128" max="5376" width="11" style="1"/>
    <col min="5377" max="5377" width="52.88671875" style="1" customWidth="1"/>
    <col min="5378" max="5378" width="20" style="1" bestFit="1" customWidth="1"/>
    <col min="5379" max="5380" width="20.88671875" style="1" customWidth="1"/>
    <col min="5381" max="5381" width="20.109375" style="1" customWidth="1"/>
    <col min="5382" max="5382" width="19.88671875" style="1" customWidth="1"/>
    <col min="5383" max="5383" width="20" style="1" bestFit="1" customWidth="1"/>
    <col min="5384" max="5632" width="11" style="1"/>
    <col min="5633" max="5633" width="52.88671875" style="1" customWidth="1"/>
    <col min="5634" max="5634" width="20" style="1" bestFit="1" customWidth="1"/>
    <col min="5635" max="5636" width="20.88671875" style="1" customWidth="1"/>
    <col min="5637" max="5637" width="20.109375" style="1" customWidth="1"/>
    <col min="5638" max="5638" width="19.88671875" style="1" customWidth="1"/>
    <col min="5639" max="5639" width="20" style="1" bestFit="1" customWidth="1"/>
    <col min="5640" max="5888" width="11" style="1"/>
    <col min="5889" max="5889" width="52.88671875" style="1" customWidth="1"/>
    <col min="5890" max="5890" width="20" style="1" bestFit="1" customWidth="1"/>
    <col min="5891" max="5892" width="20.88671875" style="1" customWidth="1"/>
    <col min="5893" max="5893" width="20.109375" style="1" customWidth="1"/>
    <col min="5894" max="5894" width="19.88671875" style="1" customWidth="1"/>
    <col min="5895" max="5895" width="20" style="1" bestFit="1" customWidth="1"/>
    <col min="5896" max="6144" width="11" style="1"/>
    <col min="6145" max="6145" width="52.88671875" style="1" customWidth="1"/>
    <col min="6146" max="6146" width="20" style="1" bestFit="1" customWidth="1"/>
    <col min="6147" max="6148" width="20.88671875" style="1" customWidth="1"/>
    <col min="6149" max="6149" width="20.109375" style="1" customWidth="1"/>
    <col min="6150" max="6150" width="19.88671875" style="1" customWidth="1"/>
    <col min="6151" max="6151" width="20" style="1" bestFit="1" customWidth="1"/>
    <col min="6152" max="6400" width="11" style="1"/>
    <col min="6401" max="6401" width="52.88671875" style="1" customWidth="1"/>
    <col min="6402" max="6402" width="20" style="1" bestFit="1" customWidth="1"/>
    <col min="6403" max="6404" width="20.88671875" style="1" customWidth="1"/>
    <col min="6405" max="6405" width="20.109375" style="1" customWidth="1"/>
    <col min="6406" max="6406" width="19.88671875" style="1" customWidth="1"/>
    <col min="6407" max="6407" width="20" style="1" bestFit="1" customWidth="1"/>
    <col min="6408" max="6656" width="11" style="1"/>
    <col min="6657" max="6657" width="52.88671875" style="1" customWidth="1"/>
    <col min="6658" max="6658" width="20" style="1" bestFit="1" customWidth="1"/>
    <col min="6659" max="6660" width="20.88671875" style="1" customWidth="1"/>
    <col min="6661" max="6661" width="20.109375" style="1" customWidth="1"/>
    <col min="6662" max="6662" width="19.88671875" style="1" customWidth="1"/>
    <col min="6663" max="6663" width="20" style="1" bestFit="1" customWidth="1"/>
    <col min="6664" max="6912" width="11" style="1"/>
    <col min="6913" max="6913" width="52.88671875" style="1" customWidth="1"/>
    <col min="6914" max="6914" width="20" style="1" bestFit="1" customWidth="1"/>
    <col min="6915" max="6916" width="20.88671875" style="1" customWidth="1"/>
    <col min="6917" max="6917" width="20.109375" style="1" customWidth="1"/>
    <col min="6918" max="6918" width="19.88671875" style="1" customWidth="1"/>
    <col min="6919" max="6919" width="20" style="1" bestFit="1" customWidth="1"/>
    <col min="6920" max="7168" width="11" style="1"/>
    <col min="7169" max="7169" width="52.88671875" style="1" customWidth="1"/>
    <col min="7170" max="7170" width="20" style="1" bestFit="1" customWidth="1"/>
    <col min="7171" max="7172" width="20.88671875" style="1" customWidth="1"/>
    <col min="7173" max="7173" width="20.109375" style="1" customWidth="1"/>
    <col min="7174" max="7174" width="19.88671875" style="1" customWidth="1"/>
    <col min="7175" max="7175" width="20" style="1" bestFit="1" customWidth="1"/>
    <col min="7176" max="7424" width="11" style="1"/>
    <col min="7425" max="7425" width="52.88671875" style="1" customWidth="1"/>
    <col min="7426" max="7426" width="20" style="1" bestFit="1" customWidth="1"/>
    <col min="7427" max="7428" width="20.88671875" style="1" customWidth="1"/>
    <col min="7429" max="7429" width="20.109375" style="1" customWidth="1"/>
    <col min="7430" max="7430" width="19.88671875" style="1" customWidth="1"/>
    <col min="7431" max="7431" width="20" style="1" bestFit="1" customWidth="1"/>
    <col min="7432" max="7680" width="11" style="1"/>
    <col min="7681" max="7681" width="52.88671875" style="1" customWidth="1"/>
    <col min="7682" max="7682" width="20" style="1" bestFit="1" customWidth="1"/>
    <col min="7683" max="7684" width="20.88671875" style="1" customWidth="1"/>
    <col min="7685" max="7685" width="20.109375" style="1" customWidth="1"/>
    <col min="7686" max="7686" width="19.88671875" style="1" customWidth="1"/>
    <col min="7687" max="7687" width="20" style="1" bestFit="1" customWidth="1"/>
    <col min="7688" max="7936" width="11" style="1"/>
    <col min="7937" max="7937" width="52.88671875" style="1" customWidth="1"/>
    <col min="7938" max="7938" width="20" style="1" bestFit="1" customWidth="1"/>
    <col min="7939" max="7940" width="20.88671875" style="1" customWidth="1"/>
    <col min="7941" max="7941" width="20.109375" style="1" customWidth="1"/>
    <col min="7942" max="7942" width="19.88671875" style="1" customWidth="1"/>
    <col min="7943" max="7943" width="20" style="1" bestFit="1" customWidth="1"/>
    <col min="7944" max="8192" width="11" style="1"/>
    <col min="8193" max="8193" width="52.88671875" style="1" customWidth="1"/>
    <col min="8194" max="8194" width="20" style="1" bestFit="1" customWidth="1"/>
    <col min="8195" max="8196" width="20.88671875" style="1" customWidth="1"/>
    <col min="8197" max="8197" width="20.109375" style="1" customWidth="1"/>
    <col min="8198" max="8198" width="19.88671875" style="1" customWidth="1"/>
    <col min="8199" max="8199" width="20" style="1" bestFit="1" customWidth="1"/>
    <col min="8200" max="8448" width="11" style="1"/>
    <col min="8449" max="8449" width="52.88671875" style="1" customWidth="1"/>
    <col min="8450" max="8450" width="20" style="1" bestFit="1" customWidth="1"/>
    <col min="8451" max="8452" width="20.88671875" style="1" customWidth="1"/>
    <col min="8453" max="8453" width="20.109375" style="1" customWidth="1"/>
    <col min="8454" max="8454" width="19.88671875" style="1" customWidth="1"/>
    <col min="8455" max="8455" width="20" style="1" bestFit="1" customWidth="1"/>
    <col min="8456" max="8704" width="11" style="1"/>
    <col min="8705" max="8705" width="52.88671875" style="1" customWidth="1"/>
    <col min="8706" max="8706" width="20" style="1" bestFit="1" customWidth="1"/>
    <col min="8707" max="8708" width="20.88671875" style="1" customWidth="1"/>
    <col min="8709" max="8709" width="20.109375" style="1" customWidth="1"/>
    <col min="8710" max="8710" width="19.88671875" style="1" customWidth="1"/>
    <col min="8711" max="8711" width="20" style="1" bestFit="1" customWidth="1"/>
    <col min="8712" max="8960" width="11" style="1"/>
    <col min="8961" max="8961" width="52.88671875" style="1" customWidth="1"/>
    <col min="8962" max="8962" width="20" style="1" bestFit="1" customWidth="1"/>
    <col min="8963" max="8964" width="20.88671875" style="1" customWidth="1"/>
    <col min="8965" max="8965" width="20.109375" style="1" customWidth="1"/>
    <col min="8966" max="8966" width="19.88671875" style="1" customWidth="1"/>
    <col min="8967" max="8967" width="20" style="1" bestFit="1" customWidth="1"/>
    <col min="8968" max="9216" width="11" style="1"/>
    <col min="9217" max="9217" width="52.88671875" style="1" customWidth="1"/>
    <col min="9218" max="9218" width="20" style="1" bestFit="1" customWidth="1"/>
    <col min="9219" max="9220" width="20.88671875" style="1" customWidth="1"/>
    <col min="9221" max="9221" width="20.109375" style="1" customWidth="1"/>
    <col min="9222" max="9222" width="19.88671875" style="1" customWidth="1"/>
    <col min="9223" max="9223" width="20" style="1" bestFit="1" customWidth="1"/>
    <col min="9224" max="9472" width="11" style="1"/>
    <col min="9473" max="9473" width="52.88671875" style="1" customWidth="1"/>
    <col min="9474" max="9474" width="20" style="1" bestFit="1" customWidth="1"/>
    <col min="9475" max="9476" width="20.88671875" style="1" customWidth="1"/>
    <col min="9477" max="9477" width="20.109375" style="1" customWidth="1"/>
    <col min="9478" max="9478" width="19.88671875" style="1" customWidth="1"/>
    <col min="9479" max="9479" width="20" style="1" bestFit="1" customWidth="1"/>
    <col min="9480" max="9728" width="11" style="1"/>
    <col min="9729" max="9729" width="52.88671875" style="1" customWidth="1"/>
    <col min="9730" max="9730" width="20" style="1" bestFit="1" customWidth="1"/>
    <col min="9731" max="9732" width="20.88671875" style="1" customWidth="1"/>
    <col min="9733" max="9733" width="20.109375" style="1" customWidth="1"/>
    <col min="9734" max="9734" width="19.88671875" style="1" customWidth="1"/>
    <col min="9735" max="9735" width="20" style="1" bestFit="1" customWidth="1"/>
    <col min="9736" max="9984" width="11" style="1"/>
    <col min="9985" max="9985" width="52.88671875" style="1" customWidth="1"/>
    <col min="9986" max="9986" width="20" style="1" bestFit="1" customWidth="1"/>
    <col min="9987" max="9988" width="20.88671875" style="1" customWidth="1"/>
    <col min="9989" max="9989" width="20.109375" style="1" customWidth="1"/>
    <col min="9990" max="9990" width="19.88671875" style="1" customWidth="1"/>
    <col min="9991" max="9991" width="20" style="1" bestFit="1" customWidth="1"/>
    <col min="9992" max="10240" width="11" style="1"/>
    <col min="10241" max="10241" width="52.88671875" style="1" customWidth="1"/>
    <col min="10242" max="10242" width="20" style="1" bestFit="1" customWidth="1"/>
    <col min="10243" max="10244" width="20.88671875" style="1" customWidth="1"/>
    <col min="10245" max="10245" width="20.109375" style="1" customWidth="1"/>
    <col min="10246" max="10246" width="19.88671875" style="1" customWidth="1"/>
    <col min="10247" max="10247" width="20" style="1" bestFit="1" customWidth="1"/>
    <col min="10248" max="10496" width="11" style="1"/>
    <col min="10497" max="10497" width="52.88671875" style="1" customWidth="1"/>
    <col min="10498" max="10498" width="20" style="1" bestFit="1" customWidth="1"/>
    <col min="10499" max="10500" width="20.88671875" style="1" customWidth="1"/>
    <col min="10501" max="10501" width="20.109375" style="1" customWidth="1"/>
    <col min="10502" max="10502" width="19.88671875" style="1" customWidth="1"/>
    <col min="10503" max="10503" width="20" style="1" bestFit="1" customWidth="1"/>
    <col min="10504" max="10752" width="11" style="1"/>
    <col min="10753" max="10753" width="52.88671875" style="1" customWidth="1"/>
    <col min="10754" max="10754" width="20" style="1" bestFit="1" customWidth="1"/>
    <col min="10755" max="10756" width="20.88671875" style="1" customWidth="1"/>
    <col min="10757" max="10757" width="20.109375" style="1" customWidth="1"/>
    <col min="10758" max="10758" width="19.88671875" style="1" customWidth="1"/>
    <col min="10759" max="10759" width="20" style="1" bestFit="1" customWidth="1"/>
    <col min="10760" max="11008" width="11" style="1"/>
    <col min="11009" max="11009" width="52.88671875" style="1" customWidth="1"/>
    <col min="11010" max="11010" width="20" style="1" bestFit="1" customWidth="1"/>
    <col min="11011" max="11012" width="20.88671875" style="1" customWidth="1"/>
    <col min="11013" max="11013" width="20.109375" style="1" customWidth="1"/>
    <col min="11014" max="11014" width="19.88671875" style="1" customWidth="1"/>
    <col min="11015" max="11015" width="20" style="1" bestFit="1" customWidth="1"/>
    <col min="11016" max="11264" width="11" style="1"/>
    <col min="11265" max="11265" width="52.88671875" style="1" customWidth="1"/>
    <col min="11266" max="11266" width="20" style="1" bestFit="1" customWidth="1"/>
    <col min="11267" max="11268" width="20.88671875" style="1" customWidth="1"/>
    <col min="11269" max="11269" width="20.109375" style="1" customWidth="1"/>
    <col min="11270" max="11270" width="19.88671875" style="1" customWidth="1"/>
    <col min="11271" max="11271" width="20" style="1" bestFit="1" customWidth="1"/>
    <col min="11272" max="11520" width="11" style="1"/>
    <col min="11521" max="11521" width="52.88671875" style="1" customWidth="1"/>
    <col min="11522" max="11522" width="20" style="1" bestFit="1" customWidth="1"/>
    <col min="11523" max="11524" width="20.88671875" style="1" customWidth="1"/>
    <col min="11525" max="11525" width="20.109375" style="1" customWidth="1"/>
    <col min="11526" max="11526" width="19.88671875" style="1" customWidth="1"/>
    <col min="11527" max="11527" width="20" style="1" bestFit="1" customWidth="1"/>
    <col min="11528" max="11776" width="11" style="1"/>
    <col min="11777" max="11777" width="52.88671875" style="1" customWidth="1"/>
    <col min="11778" max="11778" width="20" style="1" bestFit="1" customWidth="1"/>
    <col min="11779" max="11780" width="20.88671875" style="1" customWidth="1"/>
    <col min="11781" max="11781" width="20.109375" style="1" customWidth="1"/>
    <col min="11782" max="11782" width="19.88671875" style="1" customWidth="1"/>
    <col min="11783" max="11783" width="20" style="1" bestFit="1" customWidth="1"/>
    <col min="11784" max="12032" width="11" style="1"/>
    <col min="12033" max="12033" width="52.88671875" style="1" customWidth="1"/>
    <col min="12034" max="12034" width="20" style="1" bestFit="1" customWidth="1"/>
    <col min="12035" max="12036" width="20.88671875" style="1" customWidth="1"/>
    <col min="12037" max="12037" width="20.109375" style="1" customWidth="1"/>
    <col min="12038" max="12038" width="19.88671875" style="1" customWidth="1"/>
    <col min="12039" max="12039" width="20" style="1" bestFit="1" customWidth="1"/>
    <col min="12040" max="12288" width="11" style="1"/>
    <col min="12289" max="12289" width="52.88671875" style="1" customWidth="1"/>
    <col min="12290" max="12290" width="20" style="1" bestFit="1" customWidth="1"/>
    <col min="12291" max="12292" width="20.88671875" style="1" customWidth="1"/>
    <col min="12293" max="12293" width="20.109375" style="1" customWidth="1"/>
    <col min="12294" max="12294" width="19.88671875" style="1" customWidth="1"/>
    <col min="12295" max="12295" width="20" style="1" bestFit="1" customWidth="1"/>
    <col min="12296" max="12544" width="11" style="1"/>
    <col min="12545" max="12545" width="52.88671875" style="1" customWidth="1"/>
    <col min="12546" max="12546" width="20" style="1" bestFit="1" customWidth="1"/>
    <col min="12547" max="12548" width="20.88671875" style="1" customWidth="1"/>
    <col min="12549" max="12549" width="20.109375" style="1" customWidth="1"/>
    <col min="12550" max="12550" width="19.88671875" style="1" customWidth="1"/>
    <col min="12551" max="12551" width="20" style="1" bestFit="1" customWidth="1"/>
    <col min="12552" max="12800" width="11" style="1"/>
    <col min="12801" max="12801" width="52.88671875" style="1" customWidth="1"/>
    <col min="12802" max="12802" width="20" style="1" bestFit="1" customWidth="1"/>
    <col min="12803" max="12804" width="20.88671875" style="1" customWidth="1"/>
    <col min="12805" max="12805" width="20.109375" style="1" customWidth="1"/>
    <col min="12806" max="12806" width="19.88671875" style="1" customWidth="1"/>
    <col min="12807" max="12807" width="20" style="1" bestFit="1" customWidth="1"/>
    <col min="12808" max="13056" width="11" style="1"/>
    <col min="13057" max="13057" width="52.88671875" style="1" customWidth="1"/>
    <col min="13058" max="13058" width="20" style="1" bestFit="1" customWidth="1"/>
    <col min="13059" max="13060" width="20.88671875" style="1" customWidth="1"/>
    <col min="13061" max="13061" width="20.109375" style="1" customWidth="1"/>
    <col min="13062" max="13062" width="19.88671875" style="1" customWidth="1"/>
    <col min="13063" max="13063" width="20" style="1" bestFit="1" customWidth="1"/>
    <col min="13064" max="13312" width="11" style="1"/>
    <col min="13313" max="13313" width="52.88671875" style="1" customWidth="1"/>
    <col min="13314" max="13314" width="20" style="1" bestFit="1" customWidth="1"/>
    <col min="13315" max="13316" width="20.88671875" style="1" customWidth="1"/>
    <col min="13317" max="13317" width="20.109375" style="1" customWidth="1"/>
    <col min="13318" max="13318" width="19.88671875" style="1" customWidth="1"/>
    <col min="13319" max="13319" width="20" style="1" bestFit="1" customWidth="1"/>
    <col min="13320" max="13568" width="11" style="1"/>
    <col min="13569" max="13569" width="52.88671875" style="1" customWidth="1"/>
    <col min="13570" max="13570" width="20" style="1" bestFit="1" customWidth="1"/>
    <col min="13571" max="13572" width="20.88671875" style="1" customWidth="1"/>
    <col min="13573" max="13573" width="20.109375" style="1" customWidth="1"/>
    <col min="13574" max="13574" width="19.88671875" style="1" customWidth="1"/>
    <col min="13575" max="13575" width="20" style="1" bestFit="1" customWidth="1"/>
    <col min="13576" max="13824" width="11" style="1"/>
    <col min="13825" max="13825" width="52.88671875" style="1" customWidth="1"/>
    <col min="13826" max="13826" width="20" style="1" bestFit="1" customWidth="1"/>
    <col min="13827" max="13828" width="20.88671875" style="1" customWidth="1"/>
    <col min="13829" max="13829" width="20.109375" style="1" customWidth="1"/>
    <col min="13830" max="13830" width="19.88671875" style="1" customWidth="1"/>
    <col min="13831" max="13831" width="20" style="1" bestFit="1" customWidth="1"/>
    <col min="13832" max="14080" width="11" style="1"/>
    <col min="14081" max="14081" width="52.88671875" style="1" customWidth="1"/>
    <col min="14082" max="14082" width="20" style="1" bestFit="1" customWidth="1"/>
    <col min="14083" max="14084" width="20.88671875" style="1" customWidth="1"/>
    <col min="14085" max="14085" width="20.109375" style="1" customWidth="1"/>
    <col min="14086" max="14086" width="19.88671875" style="1" customWidth="1"/>
    <col min="14087" max="14087" width="20" style="1" bestFit="1" customWidth="1"/>
    <col min="14088" max="14336" width="11" style="1"/>
    <col min="14337" max="14337" width="52.88671875" style="1" customWidth="1"/>
    <col min="14338" max="14338" width="20" style="1" bestFit="1" customWidth="1"/>
    <col min="14339" max="14340" width="20.88671875" style="1" customWidth="1"/>
    <col min="14341" max="14341" width="20.109375" style="1" customWidth="1"/>
    <col min="14342" max="14342" width="19.88671875" style="1" customWidth="1"/>
    <col min="14343" max="14343" width="20" style="1" bestFit="1" customWidth="1"/>
    <col min="14344" max="14592" width="11" style="1"/>
    <col min="14593" max="14593" width="52.88671875" style="1" customWidth="1"/>
    <col min="14594" max="14594" width="20" style="1" bestFit="1" customWidth="1"/>
    <col min="14595" max="14596" width="20.88671875" style="1" customWidth="1"/>
    <col min="14597" max="14597" width="20.109375" style="1" customWidth="1"/>
    <col min="14598" max="14598" width="19.88671875" style="1" customWidth="1"/>
    <col min="14599" max="14599" width="20" style="1" bestFit="1" customWidth="1"/>
    <col min="14600" max="14848" width="11" style="1"/>
    <col min="14849" max="14849" width="52.88671875" style="1" customWidth="1"/>
    <col min="14850" max="14850" width="20" style="1" bestFit="1" customWidth="1"/>
    <col min="14851" max="14852" width="20.88671875" style="1" customWidth="1"/>
    <col min="14853" max="14853" width="20.109375" style="1" customWidth="1"/>
    <col min="14854" max="14854" width="19.88671875" style="1" customWidth="1"/>
    <col min="14855" max="14855" width="20" style="1" bestFit="1" customWidth="1"/>
    <col min="14856" max="15104" width="11" style="1"/>
    <col min="15105" max="15105" width="52.88671875" style="1" customWidth="1"/>
    <col min="15106" max="15106" width="20" style="1" bestFit="1" customWidth="1"/>
    <col min="15107" max="15108" width="20.88671875" style="1" customWidth="1"/>
    <col min="15109" max="15109" width="20.109375" style="1" customWidth="1"/>
    <col min="15110" max="15110" width="19.88671875" style="1" customWidth="1"/>
    <col min="15111" max="15111" width="20" style="1" bestFit="1" customWidth="1"/>
    <col min="15112" max="15360" width="11" style="1"/>
    <col min="15361" max="15361" width="52.88671875" style="1" customWidth="1"/>
    <col min="15362" max="15362" width="20" style="1" bestFit="1" customWidth="1"/>
    <col min="15363" max="15364" width="20.88671875" style="1" customWidth="1"/>
    <col min="15365" max="15365" width="20.109375" style="1" customWidth="1"/>
    <col min="15366" max="15366" width="19.88671875" style="1" customWidth="1"/>
    <col min="15367" max="15367" width="20" style="1" bestFit="1" customWidth="1"/>
    <col min="15368" max="15616" width="11" style="1"/>
    <col min="15617" max="15617" width="52.88671875" style="1" customWidth="1"/>
    <col min="15618" max="15618" width="20" style="1" bestFit="1" customWidth="1"/>
    <col min="15619" max="15620" width="20.88671875" style="1" customWidth="1"/>
    <col min="15621" max="15621" width="20.109375" style="1" customWidth="1"/>
    <col min="15622" max="15622" width="19.88671875" style="1" customWidth="1"/>
    <col min="15623" max="15623" width="20" style="1" bestFit="1" customWidth="1"/>
    <col min="15624" max="15872" width="11" style="1"/>
    <col min="15873" max="15873" width="52.88671875" style="1" customWidth="1"/>
    <col min="15874" max="15874" width="20" style="1" bestFit="1" customWidth="1"/>
    <col min="15875" max="15876" width="20.88671875" style="1" customWidth="1"/>
    <col min="15877" max="15877" width="20.109375" style="1" customWidth="1"/>
    <col min="15878" max="15878" width="19.88671875" style="1" customWidth="1"/>
    <col min="15879" max="15879" width="20" style="1" bestFit="1" customWidth="1"/>
    <col min="15880" max="16128" width="11" style="1"/>
    <col min="16129" max="16129" width="52.88671875" style="1" customWidth="1"/>
    <col min="16130" max="16130" width="20" style="1" bestFit="1" customWidth="1"/>
    <col min="16131" max="16132" width="20.88671875" style="1" customWidth="1"/>
    <col min="16133" max="16133" width="20.109375" style="1" customWidth="1"/>
    <col min="16134" max="16134" width="19.88671875" style="1" customWidth="1"/>
    <col min="16135" max="16135" width="20" style="1" bestFit="1" customWidth="1"/>
    <col min="16136" max="16384" width="11" style="1"/>
  </cols>
  <sheetData>
    <row r="1" spans="1:7" ht="14.4" thickBot="1" x14ac:dyDescent="0.35"/>
    <row r="2" spans="1:7" ht="20.25" customHeight="1" x14ac:dyDescent="0.3">
      <c r="A2" s="173" t="s">
        <v>0</v>
      </c>
      <c r="B2" s="174"/>
      <c r="C2" s="174"/>
      <c r="D2" s="174"/>
      <c r="E2" s="174"/>
      <c r="F2" s="174"/>
      <c r="G2" s="218"/>
    </row>
    <row r="3" spans="1:7" ht="17.399999999999999" x14ac:dyDescent="0.3">
      <c r="A3" s="194" t="s">
        <v>305</v>
      </c>
      <c r="B3" s="195"/>
      <c r="C3" s="195"/>
      <c r="D3" s="195"/>
      <c r="E3" s="195"/>
      <c r="F3" s="195"/>
      <c r="G3" s="219"/>
    </row>
    <row r="4" spans="1:7" ht="17.399999999999999" x14ac:dyDescent="0.3">
      <c r="A4" s="194" t="s">
        <v>409</v>
      </c>
      <c r="B4" s="195"/>
      <c r="C4" s="195"/>
      <c r="D4" s="195"/>
      <c r="E4" s="195"/>
      <c r="F4" s="195"/>
      <c r="G4" s="219"/>
    </row>
    <row r="5" spans="1:7" ht="17.399999999999999" x14ac:dyDescent="0.3">
      <c r="A5" s="194" t="s">
        <v>477</v>
      </c>
      <c r="B5" s="195"/>
      <c r="C5" s="195"/>
      <c r="D5" s="195"/>
      <c r="E5" s="195"/>
      <c r="F5" s="195"/>
      <c r="G5" s="219"/>
    </row>
    <row r="6" spans="1:7" ht="18" thickBot="1" x14ac:dyDescent="0.35">
      <c r="A6" s="197" t="s">
        <v>2</v>
      </c>
      <c r="B6" s="198"/>
      <c r="C6" s="198"/>
      <c r="D6" s="198"/>
      <c r="E6" s="198"/>
      <c r="F6" s="198"/>
      <c r="G6" s="227"/>
    </row>
    <row r="7" spans="1:7" ht="6.75" customHeight="1" x14ac:dyDescent="0.3">
      <c r="A7" s="220" t="s">
        <v>3</v>
      </c>
      <c r="B7" s="223" t="s">
        <v>307</v>
      </c>
      <c r="C7" s="224"/>
      <c r="D7" s="224"/>
      <c r="E7" s="224"/>
      <c r="F7" s="225"/>
      <c r="G7" s="202" t="s">
        <v>308</v>
      </c>
    </row>
    <row r="8" spans="1:7" ht="15.75" customHeight="1" thickBot="1" x14ac:dyDescent="0.35">
      <c r="A8" s="194"/>
      <c r="B8" s="179"/>
      <c r="C8" s="180"/>
      <c r="D8" s="180"/>
      <c r="E8" s="180"/>
      <c r="F8" s="181"/>
      <c r="G8" s="226"/>
    </row>
    <row r="9" spans="1:7" ht="35.4" thickBot="1" x14ac:dyDescent="0.35">
      <c r="A9" s="197"/>
      <c r="B9" s="135" t="s">
        <v>198</v>
      </c>
      <c r="C9" s="62" t="s">
        <v>309</v>
      </c>
      <c r="D9" s="62" t="s">
        <v>310</v>
      </c>
      <c r="E9" s="62" t="s">
        <v>196</v>
      </c>
      <c r="F9" s="62" t="s">
        <v>215</v>
      </c>
      <c r="G9" s="203"/>
    </row>
    <row r="10" spans="1:7" ht="9" customHeight="1" x14ac:dyDescent="0.3">
      <c r="A10" s="136"/>
      <c r="B10" s="137"/>
      <c r="C10" s="137"/>
      <c r="D10" s="137"/>
      <c r="E10" s="137"/>
      <c r="F10" s="137"/>
      <c r="G10" s="137"/>
    </row>
    <row r="11" spans="1:7" ht="28.5" customHeight="1" x14ac:dyDescent="0.3">
      <c r="A11" s="18" t="s">
        <v>410</v>
      </c>
      <c r="B11" s="138">
        <f t="shared" ref="B11:G11" si="0">B12+B22+B31+B42</f>
        <v>17443056</v>
      </c>
      <c r="C11" s="138">
        <f t="shared" si="0"/>
        <v>0</v>
      </c>
      <c r="D11" s="138">
        <f t="shared" si="0"/>
        <v>17443056</v>
      </c>
      <c r="E11" s="138">
        <f>E12+E22+E31+E42</f>
        <v>6857044.1500000004</v>
      </c>
      <c r="F11" s="138">
        <f t="shared" si="0"/>
        <v>6829919.1500000004</v>
      </c>
      <c r="G11" s="138">
        <f t="shared" si="0"/>
        <v>10586011.85</v>
      </c>
    </row>
    <row r="12" spans="1:7" ht="47.25" customHeight="1" x14ac:dyDescent="0.3">
      <c r="A12" s="18" t="s">
        <v>411</v>
      </c>
      <c r="B12" s="138">
        <f>SUM(B13:B20)</f>
        <v>0</v>
      </c>
      <c r="C12" s="138">
        <f>SUM(C13:C20)</f>
        <v>0</v>
      </c>
      <c r="D12" s="138">
        <f>SUM(D13:D20)</f>
        <v>0</v>
      </c>
      <c r="E12" s="138">
        <f>SUM(E13:E20)</f>
        <v>0</v>
      </c>
      <c r="F12" s="138">
        <f>SUM(F13:F20)</f>
        <v>0</v>
      </c>
      <c r="G12" s="138">
        <f>D12-E12</f>
        <v>0</v>
      </c>
    </row>
    <row r="13" spans="1:7" ht="25.5" customHeight="1" x14ac:dyDescent="0.3">
      <c r="A13" s="10" t="s">
        <v>412</v>
      </c>
      <c r="B13" s="139">
        <v>0</v>
      </c>
      <c r="C13" s="139">
        <v>0</v>
      </c>
      <c r="D13" s="139">
        <f>B13+C13</f>
        <v>0</v>
      </c>
      <c r="E13" s="139">
        <v>0</v>
      </c>
      <c r="F13" s="139">
        <v>0</v>
      </c>
      <c r="G13" s="139">
        <f t="shared" ref="G13:G20" si="1">D13-E13</f>
        <v>0</v>
      </c>
    </row>
    <row r="14" spans="1:7" ht="21.75" customHeight="1" x14ac:dyDescent="0.3">
      <c r="A14" s="10" t="s">
        <v>413</v>
      </c>
      <c r="B14" s="139">
        <v>0</v>
      </c>
      <c r="C14" s="139">
        <v>0</v>
      </c>
      <c r="D14" s="139">
        <f t="shared" ref="D14:D20" si="2">B14+C14</f>
        <v>0</v>
      </c>
      <c r="E14" s="139">
        <v>0</v>
      </c>
      <c r="F14" s="139">
        <v>0</v>
      </c>
      <c r="G14" s="139">
        <f t="shared" si="1"/>
        <v>0</v>
      </c>
    </row>
    <row r="15" spans="1:7" ht="38.25" customHeight="1" x14ac:dyDescent="0.3">
      <c r="A15" s="10" t="s">
        <v>414</v>
      </c>
      <c r="B15" s="139">
        <v>0</v>
      </c>
      <c r="C15" s="139">
        <v>0</v>
      </c>
      <c r="D15" s="139">
        <f t="shared" si="2"/>
        <v>0</v>
      </c>
      <c r="E15" s="139">
        <v>0</v>
      </c>
      <c r="F15" s="139">
        <v>0</v>
      </c>
      <c r="G15" s="139">
        <f t="shared" si="1"/>
        <v>0</v>
      </c>
    </row>
    <row r="16" spans="1:7" ht="21.75" customHeight="1" x14ac:dyDescent="0.3">
      <c r="A16" s="10" t="s">
        <v>415</v>
      </c>
      <c r="B16" s="139">
        <v>0</v>
      </c>
      <c r="C16" s="139">
        <v>0</v>
      </c>
      <c r="D16" s="139">
        <f t="shared" si="2"/>
        <v>0</v>
      </c>
      <c r="E16" s="139">
        <v>0</v>
      </c>
      <c r="F16" s="139">
        <v>0</v>
      </c>
      <c r="G16" s="139">
        <f t="shared" si="1"/>
        <v>0</v>
      </c>
    </row>
    <row r="17" spans="1:7" ht="21.75" customHeight="1" x14ac:dyDescent="0.3">
      <c r="A17" s="10" t="s">
        <v>416</v>
      </c>
      <c r="B17" s="139">
        <v>0</v>
      </c>
      <c r="C17" s="139">
        <v>0</v>
      </c>
      <c r="D17" s="139">
        <f t="shared" si="2"/>
        <v>0</v>
      </c>
      <c r="E17" s="139">
        <v>0</v>
      </c>
      <c r="F17" s="139">
        <v>0</v>
      </c>
      <c r="G17" s="139">
        <f t="shared" si="1"/>
        <v>0</v>
      </c>
    </row>
    <row r="18" spans="1:7" ht="21.75" customHeight="1" x14ac:dyDescent="0.3">
      <c r="A18" s="10" t="s">
        <v>417</v>
      </c>
      <c r="B18" s="139">
        <v>0</v>
      </c>
      <c r="C18" s="139">
        <v>0</v>
      </c>
      <c r="D18" s="139">
        <f t="shared" si="2"/>
        <v>0</v>
      </c>
      <c r="E18" s="139">
        <v>0</v>
      </c>
      <c r="F18" s="139">
        <v>0</v>
      </c>
      <c r="G18" s="139">
        <f t="shared" si="1"/>
        <v>0</v>
      </c>
    </row>
    <row r="19" spans="1:7" ht="40.5" customHeight="1" x14ac:dyDescent="0.3">
      <c r="A19" s="10" t="s">
        <v>418</v>
      </c>
      <c r="B19" s="139">
        <v>0</v>
      </c>
      <c r="C19" s="139">
        <v>0</v>
      </c>
      <c r="D19" s="139">
        <f t="shared" si="2"/>
        <v>0</v>
      </c>
      <c r="E19" s="139">
        <v>0</v>
      </c>
      <c r="F19" s="139">
        <v>0</v>
      </c>
      <c r="G19" s="139">
        <f t="shared" si="1"/>
        <v>0</v>
      </c>
    </row>
    <row r="20" spans="1:7" ht="24.75" customHeight="1" x14ac:dyDescent="0.3">
      <c r="A20" s="10" t="s">
        <v>419</v>
      </c>
      <c r="B20" s="139">
        <v>0</v>
      </c>
      <c r="C20" s="139">
        <v>0</v>
      </c>
      <c r="D20" s="139">
        <f t="shared" si="2"/>
        <v>0</v>
      </c>
      <c r="E20" s="139">
        <v>0</v>
      </c>
      <c r="F20" s="139">
        <v>0</v>
      </c>
      <c r="G20" s="139">
        <f t="shared" si="1"/>
        <v>0</v>
      </c>
    </row>
    <row r="21" spans="1:7" ht="21" customHeight="1" x14ac:dyDescent="0.3">
      <c r="A21" s="140"/>
      <c r="B21" s="139"/>
      <c r="C21" s="139"/>
      <c r="D21" s="139"/>
      <c r="E21" s="139"/>
      <c r="F21" s="139"/>
      <c r="G21" s="139"/>
    </row>
    <row r="22" spans="1:7" ht="34.799999999999997" x14ac:dyDescent="0.3">
      <c r="A22" s="18" t="s">
        <v>420</v>
      </c>
      <c r="B22" s="138">
        <f>SUM(B23:B29)</f>
        <v>17443056</v>
      </c>
      <c r="C22" s="138">
        <f>SUM(C23:C29)</f>
        <v>0</v>
      </c>
      <c r="D22" s="138">
        <f>SUM(D23:D29)</f>
        <v>17443056</v>
      </c>
      <c r="E22" s="138">
        <f>SUM(E23:E29)</f>
        <v>6857044.1500000004</v>
      </c>
      <c r="F22" s="138">
        <f>SUM(F23:F29)</f>
        <v>6829919.1500000004</v>
      </c>
      <c r="G22" s="138">
        <f t="shared" ref="G22:G29" si="3">D22-E22</f>
        <v>10586011.85</v>
      </c>
    </row>
    <row r="23" spans="1:7" ht="21.75" customHeight="1" x14ac:dyDescent="0.3">
      <c r="A23" s="10" t="s">
        <v>421</v>
      </c>
      <c r="B23" s="139">
        <v>0</v>
      </c>
      <c r="C23" s="139">
        <v>0</v>
      </c>
      <c r="D23" s="139">
        <f>B23+C23</f>
        <v>0</v>
      </c>
      <c r="E23" s="139">
        <v>0</v>
      </c>
      <c r="F23" s="139">
        <v>0</v>
      </c>
      <c r="G23" s="139">
        <f t="shared" si="3"/>
        <v>0</v>
      </c>
    </row>
    <row r="24" spans="1:7" ht="24" customHeight="1" x14ac:dyDescent="0.3">
      <c r="A24" s="10" t="s">
        <v>422</v>
      </c>
      <c r="B24" s="139">
        <v>0</v>
      </c>
      <c r="C24" s="139">
        <v>0</v>
      </c>
      <c r="D24" s="139">
        <f t="shared" ref="D24:D29" si="4">B24+C24</f>
        <v>0</v>
      </c>
      <c r="E24" s="139">
        <v>0</v>
      </c>
      <c r="F24" s="139">
        <v>0</v>
      </c>
      <c r="G24" s="139">
        <f t="shared" si="3"/>
        <v>0</v>
      </c>
    </row>
    <row r="25" spans="1:7" ht="21.75" customHeight="1" x14ac:dyDescent="0.3">
      <c r="A25" s="10" t="s">
        <v>423</v>
      </c>
      <c r="B25" s="139">
        <v>0</v>
      </c>
      <c r="C25" s="139">
        <v>0</v>
      </c>
      <c r="D25" s="139">
        <f t="shared" si="4"/>
        <v>0</v>
      </c>
      <c r="E25" s="139">
        <v>0</v>
      </c>
      <c r="F25" s="139">
        <v>0</v>
      </c>
      <c r="G25" s="139">
        <f t="shared" si="3"/>
        <v>0</v>
      </c>
    </row>
    <row r="26" spans="1:7" ht="34.799999999999997" x14ac:dyDescent="0.3">
      <c r="A26" s="10" t="s">
        <v>424</v>
      </c>
      <c r="B26" s="139">
        <v>0</v>
      </c>
      <c r="C26" s="139">
        <v>0</v>
      </c>
      <c r="D26" s="139">
        <f t="shared" si="4"/>
        <v>0</v>
      </c>
      <c r="E26" s="139">
        <v>0</v>
      </c>
      <c r="F26" s="139">
        <v>0</v>
      </c>
      <c r="G26" s="139">
        <f t="shared" si="3"/>
        <v>0</v>
      </c>
    </row>
    <row r="27" spans="1:7" ht="24" customHeight="1" x14ac:dyDescent="0.3">
      <c r="A27" s="10" t="s">
        <v>425</v>
      </c>
      <c r="B27" s="139">
        <v>17443056</v>
      </c>
      <c r="C27" s="139">
        <v>0</v>
      </c>
      <c r="D27" s="139">
        <f t="shared" si="4"/>
        <v>17443056</v>
      </c>
      <c r="E27" s="139">
        <v>6857044.1500000004</v>
      </c>
      <c r="F27" s="139">
        <v>6829919.1500000004</v>
      </c>
      <c r="G27" s="139">
        <f t="shared" si="3"/>
        <v>10586011.85</v>
      </c>
    </row>
    <row r="28" spans="1:7" ht="24" customHeight="1" x14ac:dyDescent="0.3">
      <c r="A28" s="10" t="s">
        <v>426</v>
      </c>
      <c r="B28" s="139">
        <v>0</v>
      </c>
      <c r="C28" s="139">
        <v>0</v>
      </c>
      <c r="D28" s="139">
        <f t="shared" si="4"/>
        <v>0</v>
      </c>
      <c r="E28" s="139">
        <v>0</v>
      </c>
      <c r="F28" s="139">
        <v>0</v>
      </c>
      <c r="G28" s="139">
        <f t="shared" si="3"/>
        <v>0</v>
      </c>
    </row>
    <row r="29" spans="1:7" ht="24" customHeight="1" x14ac:dyDescent="0.3">
      <c r="A29" s="10" t="s">
        <v>427</v>
      </c>
      <c r="B29" s="139">
        <v>0</v>
      </c>
      <c r="C29" s="139">
        <v>0</v>
      </c>
      <c r="D29" s="139">
        <f t="shared" si="4"/>
        <v>0</v>
      </c>
      <c r="E29" s="139">
        <v>0</v>
      </c>
      <c r="F29" s="139">
        <v>0</v>
      </c>
      <c r="G29" s="139">
        <f t="shared" si="3"/>
        <v>0</v>
      </c>
    </row>
    <row r="30" spans="1:7" ht="14.25" customHeight="1" x14ac:dyDescent="0.3">
      <c r="A30" s="140"/>
      <c r="B30" s="139"/>
      <c r="C30" s="139"/>
      <c r="D30" s="139"/>
      <c r="E30" s="139"/>
      <c r="F30" s="139"/>
      <c r="G30" s="139"/>
    </row>
    <row r="31" spans="1:7" ht="34.799999999999997" x14ac:dyDescent="0.3">
      <c r="A31" s="18" t="s">
        <v>428</v>
      </c>
      <c r="B31" s="138">
        <f>SUM(B32:B40)</f>
        <v>0</v>
      </c>
      <c r="C31" s="138">
        <f>SUM(C32:C40)</f>
        <v>0</v>
      </c>
      <c r="D31" s="138">
        <f>SUM(D32:D40)</f>
        <v>0</v>
      </c>
      <c r="E31" s="138">
        <f>SUM(E32:E40)</f>
        <v>0</v>
      </c>
      <c r="F31" s="138">
        <f>SUM(F32:F40)</f>
        <v>0</v>
      </c>
      <c r="G31" s="138">
        <f t="shared" ref="G31:G40" si="5">D31-E31</f>
        <v>0</v>
      </c>
    </row>
    <row r="32" spans="1:7" ht="45.75" customHeight="1" x14ac:dyDescent="0.3">
      <c r="A32" s="10" t="s">
        <v>429</v>
      </c>
      <c r="B32" s="139">
        <v>0</v>
      </c>
      <c r="C32" s="139">
        <v>0</v>
      </c>
      <c r="D32" s="139">
        <f>B32+C32</f>
        <v>0</v>
      </c>
      <c r="E32" s="139">
        <v>0</v>
      </c>
      <c r="F32" s="139">
        <v>0</v>
      </c>
      <c r="G32" s="139">
        <f t="shared" si="5"/>
        <v>0</v>
      </c>
    </row>
    <row r="33" spans="1:7" ht="34.799999999999997" x14ac:dyDescent="0.3">
      <c r="A33" s="10" t="s">
        <v>430</v>
      </c>
      <c r="B33" s="139">
        <v>0</v>
      </c>
      <c r="C33" s="139">
        <v>0</v>
      </c>
      <c r="D33" s="139">
        <f t="shared" ref="D33:D40" si="6">B33+C33</f>
        <v>0</v>
      </c>
      <c r="E33" s="139">
        <v>0</v>
      </c>
      <c r="F33" s="139">
        <v>0</v>
      </c>
      <c r="G33" s="139">
        <f t="shared" si="5"/>
        <v>0</v>
      </c>
    </row>
    <row r="34" spans="1:7" ht="25.5" customHeight="1" x14ac:dyDescent="0.3">
      <c r="A34" s="10" t="s">
        <v>431</v>
      </c>
      <c r="B34" s="139">
        <v>0</v>
      </c>
      <c r="C34" s="139">
        <v>0</v>
      </c>
      <c r="D34" s="139">
        <f t="shared" si="6"/>
        <v>0</v>
      </c>
      <c r="E34" s="139">
        <v>0</v>
      </c>
      <c r="F34" s="139">
        <v>0</v>
      </c>
      <c r="G34" s="139">
        <f t="shared" si="5"/>
        <v>0</v>
      </c>
    </row>
    <row r="35" spans="1:7" ht="46.5" customHeight="1" x14ac:dyDescent="0.3">
      <c r="A35" s="10" t="s">
        <v>432</v>
      </c>
      <c r="B35" s="139">
        <v>0</v>
      </c>
      <c r="C35" s="139">
        <v>0</v>
      </c>
      <c r="D35" s="139">
        <f t="shared" si="6"/>
        <v>0</v>
      </c>
      <c r="E35" s="139">
        <v>0</v>
      </c>
      <c r="F35" s="139">
        <v>0</v>
      </c>
      <c r="G35" s="139">
        <f t="shared" si="5"/>
        <v>0</v>
      </c>
    </row>
    <row r="36" spans="1:7" ht="27" customHeight="1" x14ac:dyDescent="0.3">
      <c r="A36" s="10" t="s">
        <v>433</v>
      </c>
      <c r="B36" s="139">
        <v>0</v>
      </c>
      <c r="C36" s="139">
        <v>0</v>
      </c>
      <c r="D36" s="139">
        <f t="shared" si="6"/>
        <v>0</v>
      </c>
      <c r="E36" s="139">
        <v>0</v>
      </c>
      <c r="F36" s="139">
        <v>0</v>
      </c>
      <c r="G36" s="139">
        <f t="shared" si="5"/>
        <v>0</v>
      </c>
    </row>
    <row r="37" spans="1:7" ht="27" customHeight="1" x14ac:dyDescent="0.3">
      <c r="A37" s="10" t="s">
        <v>434</v>
      </c>
      <c r="B37" s="139">
        <v>0</v>
      </c>
      <c r="C37" s="139">
        <v>0</v>
      </c>
      <c r="D37" s="139">
        <f t="shared" si="6"/>
        <v>0</v>
      </c>
      <c r="E37" s="139">
        <v>0</v>
      </c>
      <c r="F37" s="139">
        <v>0</v>
      </c>
      <c r="G37" s="139">
        <f t="shared" si="5"/>
        <v>0</v>
      </c>
    </row>
    <row r="38" spans="1:7" ht="27" customHeight="1" x14ac:dyDescent="0.3">
      <c r="A38" s="10" t="s">
        <v>435</v>
      </c>
      <c r="B38" s="139">
        <v>0</v>
      </c>
      <c r="C38" s="139">
        <v>0</v>
      </c>
      <c r="D38" s="139">
        <f t="shared" si="6"/>
        <v>0</v>
      </c>
      <c r="E38" s="139">
        <v>0</v>
      </c>
      <c r="F38" s="139">
        <v>0</v>
      </c>
      <c r="G38" s="139">
        <f t="shared" si="5"/>
        <v>0</v>
      </c>
    </row>
    <row r="39" spans="1:7" ht="27" customHeight="1" x14ac:dyDescent="0.3">
      <c r="A39" s="10" t="s">
        <v>436</v>
      </c>
      <c r="B39" s="139">
        <v>0</v>
      </c>
      <c r="C39" s="139">
        <v>0</v>
      </c>
      <c r="D39" s="139">
        <f t="shared" si="6"/>
        <v>0</v>
      </c>
      <c r="E39" s="139">
        <v>0</v>
      </c>
      <c r="F39" s="139">
        <v>0</v>
      </c>
      <c r="G39" s="139">
        <f t="shared" si="5"/>
        <v>0</v>
      </c>
    </row>
    <row r="40" spans="1:7" ht="42" customHeight="1" x14ac:dyDescent="0.3">
      <c r="A40" s="10" t="s">
        <v>437</v>
      </c>
      <c r="B40" s="139">
        <v>0</v>
      </c>
      <c r="C40" s="139">
        <v>0</v>
      </c>
      <c r="D40" s="139">
        <f t="shared" si="6"/>
        <v>0</v>
      </c>
      <c r="E40" s="139">
        <v>0</v>
      </c>
      <c r="F40" s="139">
        <v>0</v>
      </c>
      <c r="G40" s="139">
        <f t="shared" si="5"/>
        <v>0</v>
      </c>
    </row>
    <row r="41" spans="1:7" ht="26.25" customHeight="1" x14ac:dyDescent="0.3">
      <c r="A41" s="140"/>
      <c r="B41" s="139"/>
      <c r="C41" s="139"/>
      <c r="D41" s="139"/>
      <c r="E41" s="139"/>
      <c r="F41" s="139"/>
      <c r="G41" s="139"/>
    </row>
    <row r="42" spans="1:7" ht="34.799999999999997" x14ac:dyDescent="0.3">
      <c r="A42" s="18" t="s">
        <v>438</v>
      </c>
      <c r="B42" s="138">
        <f>SUM(B43:B46)</f>
        <v>0</v>
      </c>
      <c r="C42" s="138">
        <f>SUM(C43:C46)</f>
        <v>0</v>
      </c>
      <c r="D42" s="138">
        <f>SUM(D43:D46)</f>
        <v>0</v>
      </c>
      <c r="E42" s="138">
        <f>SUM(E43:E46)</f>
        <v>0</v>
      </c>
      <c r="F42" s="138">
        <f>SUM(F43:F46)</f>
        <v>0</v>
      </c>
      <c r="G42" s="138">
        <f>D42-E42</f>
        <v>0</v>
      </c>
    </row>
    <row r="43" spans="1:7" ht="42.75" customHeight="1" x14ac:dyDescent="0.3">
      <c r="A43" s="10" t="s">
        <v>439</v>
      </c>
      <c r="B43" s="139">
        <v>0</v>
      </c>
      <c r="C43" s="139">
        <v>0</v>
      </c>
      <c r="D43" s="139">
        <f>B43+C43</f>
        <v>0</v>
      </c>
      <c r="E43" s="139">
        <v>0</v>
      </c>
      <c r="F43" s="139">
        <v>0</v>
      </c>
      <c r="G43" s="139">
        <f>D43-E43</f>
        <v>0</v>
      </c>
    </row>
    <row r="44" spans="1:7" ht="63.75" customHeight="1" x14ac:dyDescent="0.3">
      <c r="A44" s="10" t="s">
        <v>440</v>
      </c>
      <c r="B44" s="139">
        <v>0</v>
      </c>
      <c r="C44" s="139">
        <v>0</v>
      </c>
      <c r="D44" s="139">
        <f>B44+C44</f>
        <v>0</v>
      </c>
      <c r="E44" s="139">
        <v>0</v>
      </c>
      <c r="F44" s="139">
        <v>0</v>
      </c>
      <c r="G44" s="139">
        <f>D44-E44</f>
        <v>0</v>
      </c>
    </row>
    <row r="45" spans="1:7" ht="17.399999999999999" x14ac:dyDescent="0.3">
      <c r="A45" s="10" t="s">
        <v>441</v>
      </c>
      <c r="B45" s="139">
        <v>0</v>
      </c>
      <c r="C45" s="139">
        <v>0</v>
      </c>
      <c r="D45" s="139">
        <f>B45+C45</f>
        <v>0</v>
      </c>
      <c r="E45" s="139">
        <v>0</v>
      </c>
      <c r="F45" s="139">
        <v>0</v>
      </c>
      <c r="G45" s="139">
        <f>D45-E45</f>
        <v>0</v>
      </c>
    </row>
    <row r="46" spans="1:7" ht="34.799999999999997" x14ac:dyDescent="0.3">
      <c r="A46" s="10" t="s">
        <v>442</v>
      </c>
      <c r="B46" s="139">
        <v>0</v>
      </c>
      <c r="C46" s="139">
        <v>0</v>
      </c>
      <c r="D46" s="139">
        <f>B46+C46</f>
        <v>0</v>
      </c>
      <c r="E46" s="139">
        <v>0</v>
      </c>
      <c r="F46" s="139">
        <v>0</v>
      </c>
      <c r="G46" s="139">
        <f>D46-E46</f>
        <v>0</v>
      </c>
    </row>
    <row r="47" spans="1:7" ht="15.75" customHeight="1" x14ac:dyDescent="0.3">
      <c r="A47" s="140"/>
      <c r="B47" s="139"/>
      <c r="C47" s="139"/>
      <c r="D47" s="139"/>
      <c r="E47" s="139"/>
      <c r="F47" s="139"/>
      <c r="G47" s="139"/>
    </row>
    <row r="48" spans="1:7" ht="30" customHeight="1" x14ac:dyDescent="0.3">
      <c r="A48" s="18" t="s">
        <v>443</v>
      </c>
      <c r="B48" s="138">
        <f t="shared" ref="B48:G48" si="7">B49+B59+B68+B78</f>
        <v>75495072</v>
      </c>
      <c r="C48" s="138">
        <f t="shared" si="7"/>
        <v>-2887225</v>
      </c>
      <c r="D48" s="138">
        <f t="shared" si="7"/>
        <v>72607847</v>
      </c>
      <c r="E48" s="138">
        <f t="shared" si="7"/>
        <v>29796647.379999995</v>
      </c>
      <c r="F48" s="138">
        <f t="shared" si="7"/>
        <v>29443804.479999997</v>
      </c>
      <c r="G48" s="138">
        <f t="shared" si="7"/>
        <v>42811199.620000005</v>
      </c>
    </row>
    <row r="49" spans="1:7" ht="42" customHeight="1" x14ac:dyDescent="0.3">
      <c r="A49" s="18" t="s">
        <v>411</v>
      </c>
      <c r="B49" s="138">
        <f>SUM(B50:B57)</f>
        <v>0</v>
      </c>
      <c r="C49" s="138">
        <f>SUM(C50:C57)</f>
        <v>0</v>
      </c>
      <c r="D49" s="138">
        <f>SUM(D50:D57)</f>
        <v>0</v>
      </c>
      <c r="E49" s="138">
        <f>SUM(E50:E57)</f>
        <v>0</v>
      </c>
      <c r="F49" s="138">
        <f>SUM(F50:F57)</f>
        <v>0</v>
      </c>
      <c r="G49" s="138">
        <f t="shared" ref="G49:G82" si="8">D49-E49</f>
        <v>0</v>
      </c>
    </row>
    <row r="50" spans="1:7" ht="27" customHeight="1" x14ac:dyDescent="0.3">
      <c r="A50" s="10" t="s">
        <v>412</v>
      </c>
      <c r="B50" s="139">
        <v>0</v>
      </c>
      <c r="C50" s="139">
        <v>0</v>
      </c>
      <c r="D50" s="139">
        <f>B50+C50</f>
        <v>0</v>
      </c>
      <c r="E50" s="139">
        <v>0</v>
      </c>
      <c r="F50" s="139">
        <v>0</v>
      </c>
      <c r="G50" s="139">
        <f t="shared" si="8"/>
        <v>0</v>
      </c>
    </row>
    <row r="51" spans="1:7" ht="27" customHeight="1" x14ac:dyDescent="0.3">
      <c r="A51" s="10" t="s">
        <v>413</v>
      </c>
      <c r="B51" s="139">
        <v>0</v>
      </c>
      <c r="C51" s="139">
        <v>0</v>
      </c>
      <c r="D51" s="139">
        <f t="shared" ref="D51:D57" si="9">B51+C51</f>
        <v>0</v>
      </c>
      <c r="E51" s="139">
        <v>0</v>
      </c>
      <c r="F51" s="139">
        <v>0</v>
      </c>
      <c r="G51" s="139">
        <f t="shared" si="8"/>
        <v>0</v>
      </c>
    </row>
    <row r="52" spans="1:7" ht="34.799999999999997" x14ac:dyDescent="0.3">
      <c r="A52" s="10" t="s">
        <v>414</v>
      </c>
      <c r="B52" s="139">
        <v>0</v>
      </c>
      <c r="C52" s="139">
        <v>0</v>
      </c>
      <c r="D52" s="139">
        <f t="shared" si="9"/>
        <v>0</v>
      </c>
      <c r="E52" s="139">
        <v>0</v>
      </c>
      <c r="F52" s="139">
        <v>0</v>
      </c>
      <c r="G52" s="139">
        <f t="shared" si="8"/>
        <v>0</v>
      </c>
    </row>
    <row r="53" spans="1:7" ht="24.75" customHeight="1" x14ac:dyDescent="0.3">
      <c r="A53" s="10" t="s">
        <v>415</v>
      </c>
      <c r="B53" s="139">
        <v>0</v>
      </c>
      <c r="C53" s="139">
        <v>0</v>
      </c>
      <c r="D53" s="139">
        <f t="shared" si="9"/>
        <v>0</v>
      </c>
      <c r="E53" s="139">
        <v>0</v>
      </c>
      <c r="F53" s="139">
        <v>0</v>
      </c>
      <c r="G53" s="139">
        <f t="shared" si="8"/>
        <v>0</v>
      </c>
    </row>
    <row r="54" spans="1:7" ht="24.75" customHeight="1" x14ac:dyDescent="0.3">
      <c r="A54" s="10" t="s">
        <v>416</v>
      </c>
      <c r="B54" s="139">
        <v>0</v>
      </c>
      <c r="C54" s="139">
        <v>0</v>
      </c>
      <c r="D54" s="139">
        <f t="shared" si="9"/>
        <v>0</v>
      </c>
      <c r="E54" s="139">
        <v>0</v>
      </c>
      <c r="F54" s="139">
        <v>0</v>
      </c>
      <c r="G54" s="139">
        <f t="shared" si="8"/>
        <v>0</v>
      </c>
    </row>
    <row r="55" spans="1:7" ht="24.75" customHeight="1" x14ac:dyDescent="0.3">
      <c r="A55" s="10" t="s">
        <v>417</v>
      </c>
      <c r="B55" s="139">
        <v>0</v>
      </c>
      <c r="C55" s="139">
        <v>0</v>
      </c>
      <c r="D55" s="139">
        <f t="shared" si="9"/>
        <v>0</v>
      </c>
      <c r="E55" s="139">
        <v>0</v>
      </c>
      <c r="F55" s="139">
        <v>0</v>
      </c>
      <c r="G55" s="139">
        <f t="shared" si="8"/>
        <v>0</v>
      </c>
    </row>
    <row r="56" spans="1:7" ht="46.5" customHeight="1" x14ac:dyDescent="0.3">
      <c r="A56" s="10" t="s">
        <v>418</v>
      </c>
      <c r="B56" s="139">
        <v>0</v>
      </c>
      <c r="C56" s="139">
        <v>0</v>
      </c>
      <c r="D56" s="139">
        <f t="shared" si="9"/>
        <v>0</v>
      </c>
      <c r="E56" s="139">
        <v>0</v>
      </c>
      <c r="F56" s="139">
        <v>0</v>
      </c>
      <c r="G56" s="139">
        <f t="shared" si="8"/>
        <v>0</v>
      </c>
    </row>
    <row r="57" spans="1:7" ht="25.5" customHeight="1" x14ac:dyDescent="0.3">
      <c r="A57" s="10" t="s">
        <v>419</v>
      </c>
      <c r="B57" s="139">
        <v>0</v>
      </c>
      <c r="C57" s="139">
        <v>0</v>
      </c>
      <c r="D57" s="139">
        <f t="shared" si="9"/>
        <v>0</v>
      </c>
      <c r="E57" s="139">
        <v>0</v>
      </c>
      <c r="F57" s="139">
        <v>0</v>
      </c>
      <c r="G57" s="139">
        <f t="shared" si="8"/>
        <v>0</v>
      </c>
    </row>
    <row r="58" spans="1:7" ht="14.25" customHeight="1" x14ac:dyDescent="0.3">
      <c r="A58" s="15"/>
      <c r="B58" s="139"/>
      <c r="C58" s="139"/>
      <c r="D58" s="139"/>
      <c r="E58" s="139"/>
      <c r="F58" s="139"/>
      <c r="G58" s="139"/>
    </row>
    <row r="59" spans="1:7" ht="48" customHeight="1" x14ac:dyDescent="0.3">
      <c r="A59" s="18" t="s">
        <v>420</v>
      </c>
      <c r="B59" s="138">
        <f>SUM(B60:B66)</f>
        <v>75495072</v>
      </c>
      <c r="C59" s="138">
        <f>SUM(C60:C66)</f>
        <v>-2887225</v>
      </c>
      <c r="D59" s="138">
        <f>SUM(D60:D66)</f>
        <v>72607847</v>
      </c>
      <c r="E59" s="138">
        <f>SUM(E60:E66)</f>
        <v>29796647.379999995</v>
      </c>
      <c r="F59" s="138">
        <f>SUM(F60:F66)</f>
        <v>29443804.479999997</v>
      </c>
      <c r="G59" s="138">
        <f t="shared" si="8"/>
        <v>42811199.620000005</v>
      </c>
    </row>
    <row r="60" spans="1:7" ht="23.25" customHeight="1" x14ac:dyDescent="0.3">
      <c r="A60" s="10" t="s">
        <v>421</v>
      </c>
      <c r="B60" s="139">
        <v>0</v>
      </c>
      <c r="C60" s="139">
        <v>0</v>
      </c>
      <c r="D60" s="139">
        <f>B60+C60</f>
        <v>0</v>
      </c>
      <c r="E60" s="139">
        <v>0</v>
      </c>
      <c r="F60" s="139">
        <v>0</v>
      </c>
      <c r="G60" s="139">
        <f t="shared" si="8"/>
        <v>0</v>
      </c>
    </row>
    <row r="61" spans="1:7" ht="17.399999999999999" x14ac:dyDescent="0.3">
      <c r="A61" s="10" t="s">
        <v>422</v>
      </c>
      <c r="B61" s="139">
        <v>0</v>
      </c>
      <c r="C61" s="139">
        <v>0</v>
      </c>
      <c r="D61" s="139">
        <f t="shared" ref="D61:D66" si="10">B61+C61</f>
        <v>0</v>
      </c>
      <c r="E61" s="139">
        <v>0</v>
      </c>
      <c r="F61" s="139">
        <v>0</v>
      </c>
      <c r="G61" s="139">
        <f t="shared" si="8"/>
        <v>0</v>
      </c>
    </row>
    <row r="62" spans="1:7" ht="24.75" customHeight="1" x14ac:dyDescent="0.3">
      <c r="A62" s="10" t="s">
        <v>423</v>
      </c>
      <c r="B62" s="139">
        <v>0</v>
      </c>
      <c r="C62" s="139">
        <v>0</v>
      </c>
      <c r="D62" s="139">
        <f t="shared" si="10"/>
        <v>0</v>
      </c>
      <c r="E62" s="139">
        <v>0</v>
      </c>
      <c r="F62" s="139">
        <v>0</v>
      </c>
      <c r="G62" s="139">
        <f t="shared" si="8"/>
        <v>0</v>
      </c>
    </row>
    <row r="63" spans="1:7" ht="45" customHeight="1" x14ac:dyDescent="0.3">
      <c r="A63" s="10" t="s">
        <v>424</v>
      </c>
      <c r="B63" s="139">
        <v>0</v>
      </c>
      <c r="C63" s="139">
        <v>0</v>
      </c>
      <c r="D63" s="139">
        <f t="shared" si="10"/>
        <v>0</v>
      </c>
      <c r="E63" s="139">
        <v>0</v>
      </c>
      <c r="F63" s="139">
        <v>0</v>
      </c>
      <c r="G63" s="139">
        <f t="shared" si="8"/>
        <v>0</v>
      </c>
    </row>
    <row r="64" spans="1:7" ht="25.5" customHeight="1" x14ac:dyDescent="0.3">
      <c r="A64" s="10" t="s">
        <v>425</v>
      </c>
      <c r="B64" s="139">
        <v>75495072</v>
      </c>
      <c r="C64" s="139">
        <v>-2887225</v>
      </c>
      <c r="D64" s="139">
        <f>B64+C64</f>
        <v>72607847</v>
      </c>
      <c r="E64" s="139">
        <v>29796647.379999995</v>
      </c>
      <c r="F64" s="139">
        <v>29443804.479999997</v>
      </c>
      <c r="G64" s="139">
        <f>D64-E64</f>
        <v>42811199.620000005</v>
      </c>
    </row>
    <row r="65" spans="1:7" ht="25.5" customHeight="1" x14ac:dyDescent="0.3">
      <c r="A65" s="10" t="s">
        <v>426</v>
      </c>
      <c r="B65" s="139">
        <v>0</v>
      </c>
      <c r="C65" s="139">
        <v>0</v>
      </c>
      <c r="D65" s="139">
        <f t="shared" si="10"/>
        <v>0</v>
      </c>
      <c r="E65" s="139">
        <v>0</v>
      </c>
      <c r="F65" s="139">
        <v>0</v>
      </c>
      <c r="G65" s="139">
        <f t="shared" si="8"/>
        <v>0</v>
      </c>
    </row>
    <row r="66" spans="1:7" ht="25.5" customHeight="1" x14ac:dyDescent="0.3">
      <c r="A66" s="10" t="s">
        <v>427</v>
      </c>
      <c r="B66" s="139">
        <v>0</v>
      </c>
      <c r="C66" s="139">
        <v>0</v>
      </c>
      <c r="D66" s="139">
        <f t="shared" si="10"/>
        <v>0</v>
      </c>
      <c r="E66" s="139">
        <v>0</v>
      </c>
      <c r="F66" s="139">
        <v>0</v>
      </c>
      <c r="G66" s="139">
        <f t="shared" si="8"/>
        <v>0</v>
      </c>
    </row>
    <row r="67" spans="1:7" ht="27.75" customHeight="1" x14ac:dyDescent="0.3">
      <c r="A67" s="15"/>
      <c r="B67" s="139"/>
      <c r="C67" s="139"/>
      <c r="D67" s="139"/>
      <c r="E67" s="139"/>
      <c r="F67" s="139"/>
      <c r="G67" s="139"/>
    </row>
    <row r="68" spans="1:7" ht="49.5" customHeight="1" x14ac:dyDescent="0.3">
      <c r="A68" s="18" t="s">
        <v>428</v>
      </c>
      <c r="B68" s="138">
        <f t="shared" ref="B68:G68" si="11">SUM(B69:B77)</f>
        <v>0</v>
      </c>
      <c r="C68" s="138">
        <f t="shared" si="11"/>
        <v>0</v>
      </c>
      <c r="D68" s="138">
        <f t="shared" si="11"/>
        <v>0</v>
      </c>
      <c r="E68" s="138">
        <f t="shared" si="11"/>
        <v>0</v>
      </c>
      <c r="F68" s="138">
        <f t="shared" si="11"/>
        <v>0</v>
      </c>
      <c r="G68" s="138">
        <f t="shared" si="11"/>
        <v>0</v>
      </c>
    </row>
    <row r="69" spans="1:7" ht="48.75" customHeight="1" x14ac:dyDescent="0.3">
      <c r="A69" s="10" t="s">
        <v>429</v>
      </c>
      <c r="B69" s="139">
        <v>0</v>
      </c>
      <c r="C69" s="139">
        <v>0</v>
      </c>
      <c r="D69" s="139">
        <f>B69+C69</f>
        <v>0</v>
      </c>
      <c r="E69" s="139">
        <v>0</v>
      </c>
      <c r="F69" s="139">
        <v>0</v>
      </c>
      <c r="G69" s="139">
        <f t="shared" si="8"/>
        <v>0</v>
      </c>
    </row>
    <row r="70" spans="1:7" ht="42.75" customHeight="1" x14ac:dyDescent="0.3">
      <c r="A70" s="10" t="s">
        <v>430</v>
      </c>
      <c r="B70" s="139">
        <v>0</v>
      </c>
      <c r="C70" s="139">
        <v>0</v>
      </c>
      <c r="D70" s="139">
        <f t="shared" ref="D70:D75" si="12">B70+C70</f>
        <v>0</v>
      </c>
      <c r="E70" s="139">
        <v>0</v>
      </c>
      <c r="F70" s="139">
        <v>0</v>
      </c>
      <c r="G70" s="139">
        <f t="shared" si="8"/>
        <v>0</v>
      </c>
    </row>
    <row r="71" spans="1:7" ht="24.75" customHeight="1" x14ac:dyDescent="0.3">
      <c r="A71" s="10" t="s">
        <v>431</v>
      </c>
      <c r="B71" s="139">
        <v>0</v>
      </c>
      <c r="C71" s="139">
        <v>0</v>
      </c>
      <c r="D71" s="139">
        <f t="shared" si="12"/>
        <v>0</v>
      </c>
      <c r="E71" s="139">
        <v>0</v>
      </c>
      <c r="F71" s="139">
        <v>0</v>
      </c>
      <c r="G71" s="139">
        <f t="shared" si="8"/>
        <v>0</v>
      </c>
    </row>
    <row r="72" spans="1:7" ht="44.25" customHeight="1" x14ac:dyDescent="0.3">
      <c r="A72" s="10" t="s">
        <v>432</v>
      </c>
      <c r="B72" s="139">
        <v>0</v>
      </c>
      <c r="C72" s="139">
        <v>0</v>
      </c>
      <c r="D72" s="139">
        <f t="shared" si="12"/>
        <v>0</v>
      </c>
      <c r="E72" s="139">
        <v>0</v>
      </c>
      <c r="F72" s="139">
        <v>0</v>
      </c>
      <c r="G72" s="139">
        <f t="shared" si="8"/>
        <v>0</v>
      </c>
    </row>
    <row r="73" spans="1:7" ht="24.75" customHeight="1" x14ac:dyDescent="0.3">
      <c r="A73" s="10" t="s">
        <v>433</v>
      </c>
      <c r="B73" s="139">
        <v>0</v>
      </c>
      <c r="C73" s="139">
        <v>0</v>
      </c>
      <c r="D73" s="139">
        <f t="shared" si="12"/>
        <v>0</v>
      </c>
      <c r="E73" s="139">
        <v>0</v>
      </c>
      <c r="F73" s="139">
        <v>0</v>
      </c>
      <c r="G73" s="139">
        <f t="shared" si="8"/>
        <v>0</v>
      </c>
    </row>
    <row r="74" spans="1:7" ht="24.75" customHeight="1" x14ac:dyDescent="0.3">
      <c r="A74" s="10" t="s">
        <v>434</v>
      </c>
      <c r="B74" s="139">
        <v>0</v>
      </c>
      <c r="C74" s="139">
        <v>0</v>
      </c>
      <c r="D74" s="139">
        <f t="shared" si="12"/>
        <v>0</v>
      </c>
      <c r="E74" s="139">
        <v>0</v>
      </c>
      <c r="F74" s="139">
        <v>0</v>
      </c>
      <c r="G74" s="139">
        <f t="shared" si="8"/>
        <v>0</v>
      </c>
    </row>
    <row r="75" spans="1:7" ht="24.75" customHeight="1" x14ac:dyDescent="0.3">
      <c r="A75" s="10" t="s">
        <v>435</v>
      </c>
      <c r="B75" s="139">
        <v>0</v>
      </c>
      <c r="C75" s="139">
        <v>0</v>
      </c>
      <c r="D75" s="139">
        <f t="shared" si="12"/>
        <v>0</v>
      </c>
      <c r="E75" s="139">
        <v>0</v>
      </c>
      <c r="F75" s="139">
        <v>0</v>
      </c>
      <c r="G75" s="139">
        <f t="shared" si="8"/>
        <v>0</v>
      </c>
    </row>
    <row r="76" spans="1:7" ht="33.75" customHeight="1" x14ac:dyDescent="0.3">
      <c r="A76" s="10" t="s">
        <v>436</v>
      </c>
      <c r="B76" s="139">
        <v>0</v>
      </c>
      <c r="C76" s="139">
        <v>0</v>
      </c>
      <c r="D76" s="139">
        <f>B76+C76</f>
        <v>0</v>
      </c>
      <c r="E76" s="139">
        <v>0</v>
      </c>
      <c r="F76" s="139">
        <v>0</v>
      </c>
      <c r="G76" s="139">
        <f t="shared" si="8"/>
        <v>0</v>
      </c>
    </row>
    <row r="77" spans="1:7" ht="47.25" customHeight="1" x14ac:dyDescent="0.3">
      <c r="A77" s="141" t="s">
        <v>437</v>
      </c>
      <c r="B77" s="139">
        <v>0</v>
      </c>
      <c r="C77" s="139">
        <v>0</v>
      </c>
      <c r="D77" s="142">
        <f>B77+C77</f>
        <v>0</v>
      </c>
      <c r="E77" s="139">
        <v>0</v>
      </c>
      <c r="F77" s="139">
        <v>0</v>
      </c>
      <c r="G77" s="142">
        <f t="shared" si="8"/>
        <v>0</v>
      </c>
    </row>
    <row r="78" spans="1:7" ht="34.799999999999997" x14ac:dyDescent="0.3">
      <c r="A78" s="18" t="s">
        <v>438</v>
      </c>
      <c r="B78" s="138">
        <f>SUM(B79:B82)</f>
        <v>0</v>
      </c>
      <c r="C78" s="138">
        <f>SUM(C79:C82)</f>
        <v>0</v>
      </c>
      <c r="D78" s="138">
        <f>SUM(D79:D82)</f>
        <v>0</v>
      </c>
      <c r="E78" s="138">
        <f>SUM(E79:E82)</f>
        <v>0</v>
      </c>
      <c r="F78" s="138">
        <f>SUM(F79:F82)</f>
        <v>0</v>
      </c>
      <c r="G78" s="138">
        <f t="shared" si="8"/>
        <v>0</v>
      </c>
    </row>
    <row r="79" spans="1:7" ht="57.75" customHeight="1" x14ac:dyDescent="0.3">
      <c r="A79" s="10" t="s">
        <v>439</v>
      </c>
      <c r="B79" s="139">
        <v>0</v>
      </c>
      <c r="C79" s="139">
        <v>0</v>
      </c>
      <c r="D79" s="139">
        <f>B79+C79</f>
        <v>0</v>
      </c>
      <c r="E79" s="139">
        <v>0</v>
      </c>
      <c r="F79" s="139">
        <v>0</v>
      </c>
      <c r="G79" s="139">
        <f t="shared" si="8"/>
        <v>0</v>
      </c>
    </row>
    <row r="80" spans="1:7" ht="61.5" customHeight="1" x14ac:dyDescent="0.3">
      <c r="A80" s="10" t="s">
        <v>440</v>
      </c>
      <c r="B80" s="139">
        <v>0</v>
      </c>
      <c r="C80" s="139">
        <v>0</v>
      </c>
      <c r="D80" s="139">
        <f>B80+C80</f>
        <v>0</v>
      </c>
      <c r="E80" s="139">
        <v>0</v>
      </c>
      <c r="F80" s="139">
        <v>0</v>
      </c>
      <c r="G80" s="139">
        <f t="shared" si="8"/>
        <v>0</v>
      </c>
    </row>
    <row r="81" spans="1:7" ht="42" customHeight="1" x14ac:dyDescent="0.3">
      <c r="A81" s="10" t="s">
        <v>441</v>
      </c>
      <c r="B81" s="139">
        <v>0</v>
      </c>
      <c r="C81" s="139">
        <v>0</v>
      </c>
      <c r="D81" s="139">
        <f>B81+C81</f>
        <v>0</v>
      </c>
      <c r="E81" s="139">
        <v>0</v>
      </c>
      <c r="F81" s="139">
        <v>0</v>
      </c>
      <c r="G81" s="139">
        <f t="shared" si="8"/>
        <v>0</v>
      </c>
    </row>
    <row r="82" spans="1:7" ht="45" customHeight="1" x14ac:dyDescent="0.3">
      <c r="A82" s="10" t="s">
        <v>442</v>
      </c>
      <c r="B82" s="139">
        <v>0</v>
      </c>
      <c r="C82" s="139">
        <v>0</v>
      </c>
      <c r="D82" s="139">
        <f>B82+C82</f>
        <v>0</v>
      </c>
      <c r="E82" s="139">
        <v>0</v>
      </c>
      <c r="F82" s="139">
        <v>0</v>
      </c>
      <c r="G82" s="139">
        <f t="shared" si="8"/>
        <v>0</v>
      </c>
    </row>
    <row r="83" spans="1:7" ht="30" customHeight="1" x14ac:dyDescent="0.3">
      <c r="A83" s="15"/>
      <c r="B83" s="139"/>
      <c r="C83" s="139"/>
      <c r="D83" s="139"/>
      <c r="E83" s="139"/>
      <c r="F83" s="139"/>
      <c r="G83" s="139"/>
    </row>
    <row r="84" spans="1:7" ht="36" customHeight="1" x14ac:dyDescent="0.3">
      <c r="A84" s="18" t="s">
        <v>386</v>
      </c>
      <c r="B84" s="138">
        <f t="shared" ref="B84:G84" si="13">B11+B48</f>
        <v>92938128</v>
      </c>
      <c r="C84" s="138">
        <f t="shared" si="13"/>
        <v>-2887225</v>
      </c>
      <c r="D84" s="138">
        <f t="shared" si="13"/>
        <v>90050903</v>
      </c>
      <c r="E84" s="138">
        <f t="shared" si="13"/>
        <v>36653691.529999994</v>
      </c>
      <c r="F84" s="138">
        <f t="shared" si="13"/>
        <v>36273723.629999995</v>
      </c>
      <c r="G84" s="138">
        <f t="shared" si="13"/>
        <v>53397211.470000006</v>
      </c>
    </row>
    <row r="85" spans="1:7" ht="14.4" thickBot="1" x14ac:dyDescent="0.35">
      <c r="A85" s="143"/>
      <c r="B85" s="144"/>
      <c r="C85" s="144"/>
      <c r="D85" s="144"/>
      <c r="E85" s="144"/>
      <c r="F85" s="144"/>
      <c r="G85" s="144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51181102362204722" right="0.11811023622047245" top="0.74803149606299213" bottom="0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D1" workbookViewId="0">
      <selection activeCell="F22" sqref="F22:G22"/>
    </sheetView>
  </sheetViews>
  <sheetFormatPr baseColWidth="10" defaultColWidth="11" defaultRowHeight="13.8" x14ac:dyDescent="0.3"/>
  <cols>
    <col min="1" max="1" width="11" style="1" hidden="1" customWidth="1"/>
    <col min="2" max="2" width="44.88671875" style="1" customWidth="1"/>
    <col min="3" max="3" width="20" style="1" customWidth="1"/>
    <col min="4" max="4" width="17.5546875" style="1" customWidth="1"/>
    <col min="5" max="5" width="18.88671875" style="1" customWidth="1"/>
    <col min="6" max="6" width="19" style="1" customWidth="1"/>
    <col min="7" max="7" width="21.5546875" style="1" customWidth="1"/>
    <col min="8" max="8" width="21.88671875" style="1" customWidth="1"/>
    <col min="9" max="256" width="11" style="1"/>
    <col min="257" max="257" width="0" style="1" hidden="1" customWidth="1"/>
    <col min="258" max="258" width="44.88671875" style="1" customWidth="1"/>
    <col min="259" max="259" width="20" style="1" customWidth="1"/>
    <col min="260" max="260" width="17.5546875" style="1" customWidth="1"/>
    <col min="261" max="261" width="18.88671875" style="1" customWidth="1"/>
    <col min="262" max="262" width="19" style="1" customWidth="1"/>
    <col min="263" max="263" width="21.5546875" style="1" customWidth="1"/>
    <col min="264" max="264" width="21.88671875" style="1" customWidth="1"/>
    <col min="265" max="512" width="11" style="1"/>
    <col min="513" max="513" width="0" style="1" hidden="1" customWidth="1"/>
    <col min="514" max="514" width="44.88671875" style="1" customWidth="1"/>
    <col min="515" max="515" width="20" style="1" customWidth="1"/>
    <col min="516" max="516" width="17.5546875" style="1" customWidth="1"/>
    <col min="517" max="517" width="18.88671875" style="1" customWidth="1"/>
    <col min="518" max="518" width="19" style="1" customWidth="1"/>
    <col min="519" max="519" width="21.5546875" style="1" customWidth="1"/>
    <col min="520" max="520" width="21.88671875" style="1" customWidth="1"/>
    <col min="521" max="768" width="11" style="1"/>
    <col min="769" max="769" width="0" style="1" hidden="1" customWidth="1"/>
    <col min="770" max="770" width="44.88671875" style="1" customWidth="1"/>
    <col min="771" max="771" width="20" style="1" customWidth="1"/>
    <col min="772" max="772" width="17.5546875" style="1" customWidth="1"/>
    <col min="773" max="773" width="18.88671875" style="1" customWidth="1"/>
    <col min="774" max="774" width="19" style="1" customWidth="1"/>
    <col min="775" max="775" width="21.5546875" style="1" customWidth="1"/>
    <col min="776" max="776" width="21.88671875" style="1" customWidth="1"/>
    <col min="777" max="1024" width="11" style="1"/>
    <col min="1025" max="1025" width="0" style="1" hidden="1" customWidth="1"/>
    <col min="1026" max="1026" width="44.88671875" style="1" customWidth="1"/>
    <col min="1027" max="1027" width="20" style="1" customWidth="1"/>
    <col min="1028" max="1028" width="17.5546875" style="1" customWidth="1"/>
    <col min="1029" max="1029" width="18.88671875" style="1" customWidth="1"/>
    <col min="1030" max="1030" width="19" style="1" customWidth="1"/>
    <col min="1031" max="1031" width="21.5546875" style="1" customWidth="1"/>
    <col min="1032" max="1032" width="21.88671875" style="1" customWidth="1"/>
    <col min="1033" max="1280" width="11" style="1"/>
    <col min="1281" max="1281" width="0" style="1" hidden="1" customWidth="1"/>
    <col min="1282" max="1282" width="44.88671875" style="1" customWidth="1"/>
    <col min="1283" max="1283" width="20" style="1" customWidth="1"/>
    <col min="1284" max="1284" width="17.5546875" style="1" customWidth="1"/>
    <col min="1285" max="1285" width="18.88671875" style="1" customWidth="1"/>
    <col min="1286" max="1286" width="19" style="1" customWidth="1"/>
    <col min="1287" max="1287" width="21.5546875" style="1" customWidth="1"/>
    <col min="1288" max="1288" width="21.88671875" style="1" customWidth="1"/>
    <col min="1289" max="1536" width="11" style="1"/>
    <col min="1537" max="1537" width="0" style="1" hidden="1" customWidth="1"/>
    <col min="1538" max="1538" width="44.88671875" style="1" customWidth="1"/>
    <col min="1539" max="1539" width="20" style="1" customWidth="1"/>
    <col min="1540" max="1540" width="17.5546875" style="1" customWidth="1"/>
    <col min="1541" max="1541" width="18.88671875" style="1" customWidth="1"/>
    <col min="1542" max="1542" width="19" style="1" customWidth="1"/>
    <col min="1543" max="1543" width="21.5546875" style="1" customWidth="1"/>
    <col min="1544" max="1544" width="21.88671875" style="1" customWidth="1"/>
    <col min="1545" max="1792" width="11" style="1"/>
    <col min="1793" max="1793" width="0" style="1" hidden="1" customWidth="1"/>
    <col min="1794" max="1794" width="44.88671875" style="1" customWidth="1"/>
    <col min="1795" max="1795" width="20" style="1" customWidth="1"/>
    <col min="1796" max="1796" width="17.5546875" style="1" customWidth="1"/>
    <col min="1797" max="1797" width="18.88671875" style="1" customWidth="1"/>
    <col min="1798" max="1798" width="19" style="1" customWidth="1"/>
    <col min="1799" max="1799" width="21.5546875" style="1" customWidth="1"/>
    <col min="1800" max="1800" width="21.88671875" style="1" customWidth="1"/>
    <col min="1801" max="2048" width="11" style="1"/>
    <col min="2049" max="2049" width="0" style="1" hidden="1" customWidth="1"/>
    <col min="2050" max="2050" width="44.88671875" style="1" customWidth="1"/>
    <col min="2051" max="2051" width="20" style="1" customWidth="1"/>
    <col min="2052" max="2052" width="17.5546875" style="1" customWidth="1"/>
    <col min="2053" max="2053" width="18.88671875" style="1" customWidth="1"/>
    <col min="2054" max="2054" width="19" style="1" customWidth="1"/>
    <col min="2055" max="2055" width="21.5546875" style="1" customWidth="1"/>
    <col min="2056" max="2056" width="21.88671875" style="1" customWidth="1"/>
    <col min="2057" max="2304" width="11" style="1"/>
    <col min="2305" max="2305" width="0" style="1" hidden="1" customWidth="1"/>
    <col min="2306" max="2306" width="44.88671875" style="1" customWidth="1"/>
    <col min="2307" max="2307" width="20" style="1" customWidth="1"/>
    <col min="2308" max="2308" width="17.5546875" style="1" customWidth="1"/>
    <col min="2309" max="2309" width="18.88671875" style="1" customWidth="1"/>
    <col min="2310" max="2310" width="19" style="1" customWidth="1"/>
    <col min="2311" max="2311" width="21.5546875" style="1" customWidth="1"/>
    <col min="2312" max="2312" width="21.88671875" style="1" customWidth="1"/>
    <col min="2313" max="2560" width="11" style="1"/>
    <col min="2561" max="2561" width="0" style="1" hidden="1" customWidth="1"/>
    <col min="2562" max="2562" width="44.88671875" style="1" customWidth="1"/>
    <col min="2563" max="2563" width="20" style="1" customWidth="1"/>
    <col min="2564" max="2564" width="17.5546875" style="1" customWidth="1"/>
    <col min="2565" max="2565" width="18.88671875" style="1" customWidth="1"/>
    <col min="2566" max="2566" width="19" style="1" customWidth="1"/>
    <col min="2567" max="2567" width="21.5546875" style="1" customWidth="1"/>
    <col min="2568" max="2568" width="21.88671875" style="1" customWidth="1"/>
    <col min="2569" max="2816" width="11" style="1"/>
    <col min="2817" max="2817" width="0" style="1" hidden="1" customWidth="1"/>
    <col min="2818" max="2818" width="44.88671875" style="1" customWidth="1"/>
    <col min="2819" max="2819" width="20" style="1" customWidth="1"/>
    <col min="2820" max="2820" width="17.5546875" style="1" customWidth="1"/>
    <col min="2821" max="2821" width="18.88671875" style="1" customWidth="1"/>
    <col min="2822" max="2822" width="19" style="1" customWidth="1"/>
    <col min="2823" max="2823" width="21.5546875" style="1" customWidth="1"/>
    <col min="2824" max="2824" width="21.88671875" style="1" customWidth="1"/>
    <col min="2825" max="3072" width="11" style="1"/>
    <col min="3073" max="3073" width="0" style="1" hidden="1" customWidth="1"/>
    <col min="3074" max="3074" width="44.88671875" style="1" customWidth="1"/>
    <col min="3075" max="3075" width="20" style="1" customWidth="1"/>
    <col min="3076" max="3076" width="17.5546875" style="1" customWidth="1"/>
    <col min="3077" max="3077" width="18.88671875" style="1" customWidth="1"/>
    <col min="3078" max="3078" width="19" style="1" customWidth="1"/>
    <col min="3079" max="3079" width="21.5546875" style="1" customWidth="1"/>
    <col min="3080" max="3080" width="21.88671875" style="1" customWidth="1"/>
    <col min="3081" max="3328" width="11" style="1"/>
    <col min="3329" max="3329" width="0" style="1" hidden="1" customWidth="1"/>
    <col min="3330" max="3330" width="44.88671875" style="1" customWidth="1"/>
    <col min="3331" max="3331" width="20" style="1" customWidth="1"/>
    <col min="3332" max="3332" width="17.5546875" style="1" customWidth="1"/>
    <col min="3333" max="3333" width="18.88671875" style="1" customWidth="1"/>
    <col min="3334" max="3334" width="19" style="1" customWidth="1"/>
    <col min="3335" max="3335" width="21.5546875" style="1" customWidth="1"/>
    <col min="3336" max="3336" width="21.88671875" style="1" customWidth="1"/>
    <col min="3337" max="3584" width="11" style="1"/>
    <col min="3585" max="3585" width="0" style="1" hidden="1" customWidth="1"/>
    <col min="3586" max="3586" width="44.88671875" style="1" customWidth="1"/>
    <col min="3587" max="3587" width="20" style="1" customWidth="1"/>
    <col min="3588" max="3588" width="17.5546875" style="1" customWidth="1"/>
    <col min="3589" max="3589" width="18.88671875" style="1" customWidth="1"/>
    <col min="3590" max="3590" width="19" style="1" customWidth="1"/>
    <col min="3591" max="3591" width="21.5546875" style="1" customWidth="1"/>
    <col min="3592" max="3592" width="21.88671875" style="1" customWidth="1"/>
    <col min="3593" max="3840" width="11" style="1"/>
    <col min="3841" max="3841" width="0" style="1" hidden="1" customWidth="1"/>
    <col min="3842" max="3842" width="44.88671875" style="1" customWidth="1"/>
    <col min="3843" max="3843" width="20" style="1" customWidth="1"/>
    <col min="3844" max="3844" width="17.5546875" style="1" customWidth="1"/>
    <col min="3845" max="3845" width="18.88671875" style="1" customWidth="1"/>
    <col min="3846" max="3846" width="19" style="1" customWidth="1"/>
    <col min="3847" max="3847" width="21.5546875" style="1" customWidth="1"/>
    <col min="3848" max="3848" width="21.88671875" style="1" customWidth="1"/>
    <col min="3849" max="4096" width="11" style="1"/>
    <col min="4097" max="4097" width="0" style="1" hidden="1" customWidth="1"/>
    <col min="4098" max="4098" width="44.88671875" style="1" customWidth="1"/>
    <col min="4099" max="4099" width="20" style="1" customWidth="1"/>
    <col min="4100" max="4100" width="17.5546875" style="1" customWidth="1"/>
    <col min="4101" max="4101" width="18.88671875" style="1" customWidth="1"/>
    <col min="4102" max="4102" width="19" style="1" customWidth="1"/>
    <col min="4103" max="4103" width="21.5546875" style="1" customWidth="1"/>
    <col min="4104" max="4104" width="21.88671875" style="1" customWidth="1"/>
    <col min="4105" max="4352" width="11" style="1"/>
    <col min="4353" max="4353" width="0" style="1" hidden="1" customWidth="1"/>
    <col min="4354" max="4354" width="44.88671875" style="1" customWidth="1"/>
    <col min="4355" max="4355" width="20" style="1" customWidth="1"/>
    <col min="4356" max="4356" width="17.5546875" style="1" customWidth="1"/>
    <col min="4357" max="4357" width="18.88671875" style="1" customWidth="1"/>
    <col min="4358" max="4358" width="19" style="1" customWidth="1"/>
    <col min="4359" max="4359" width="21.5546875" style="1" customWidth="1"/>
    <col min="4360" max="4360" width="21.88671875" style="1" customWidth="1"/>
    <col min="4361" max="4608" width="11" style="1"/>
    <col min="4609" max="4609" width="0" style="1" hidden="1" customWidth="1"/>
    <col min="4610" max="4610" width="44.88671875" style="1" customWidth="1"/>
    <col min="4611" max="4611" width="20" style="1" customWidth="1"/>
    <col min="4612" max="4612" width="17.5546875" style="1" customWidth="1"/>
    <col min="4613" max="4613" width="18.88671875" style="1" customWidth="1"/>
    <col min="4614" max="4614" width="19" style="1" customWidth="1"/>
    <col min="4615" max="4615" width="21.5546875" style="1" customWidth="1"/>
    <col min="4616" max="4616" width="21.88671875" style="1" customWidth="1"/>
    <col min="4617" max="4864" width="11" style="1"/>
    <col min="4865" max="4865" width="0" style="1" hidden="1" customWidth="1"/>
    <col min="4866" max="4866" width="44.88671875" style="1" customWidth="1"/>
    <col min="4867" max="4867" width="20" style="1" customWidth="1"/>
    <col min="4868" max="4868" width="17.5546875" style="1" customWidth="1"/>
    <col min="4869" max="4869" width="18.88671875" style="1" customWidth="1"/>
    <col min="4870" max="4870" width="19" style="1" customWidth="1"/>
    <col min="4871" max="4871" width="21.5546875" style="1" customWidth="1"/>
    <col min="4872" max="4872" width="21.88671875" style="1" customWidth="1"/>
    <col min="4873" max="5120" width="11" style="1"/>
    <col min="5121" max="5121" width="0" style="1" hidden="1" customWidth="1"/>
    <col min="5122" max="5122" width="44.88671875" style="1" customWidth="1"/>
    <col min="5123" max="5123" width="20" style="1" customWidth="1"/>
    <col min="5124" max="5124" width="17.5546875" style="1" customWidth="1"/>
    <col min="5125" max="5125" width="18.88671875" style="1" customWidth="1"/>
    <col min="5126" max="5126" width="19" style="1" customWidth="1"/>
    <col min="5127" max="5127" width="21.5546875" style="1" customWidth="1"/>
    <col min="5128" max="5128" width="21.88671875" style="1" customWidth="1"/>
    <col min="5129" max="5376" width="11" style="1"/>
    <col min="5377" max="5377" width="0" style="1" hidden="1" customWidth="1"/>
    <col min="5378" max="5378" width="44.88671875" style="1" customWidth="1"/>
    <col min="5379" max="5379" width="20" style="1" customWidth="1"/>
    <col min="5380" max="5380" width="17.5546875" style="1" customWidth="1"/>
    <col min="5381" max="5381" width="18.88671875" style="1" customWidth="1"/>
    <col min="5382" max="5382" width="19" style="1" customWidth="1"/>
    <col min="5383" max="5383" width="21.5546875" style="1" customWidth="1"/>
    <col min="5384" max="5384" width="21.88671875" style="1" customWidth="1"/>
    <col min="5385" max="5632" width="11" style="1"/>
    <col min="5633" max="5633" width="0" style="1" hidden="1" customWidth="1"/>
    <col min="5634" max="5634" width="44.88671875" style="1" customWidth="1"/>
    <col min="5635" max="5635" width="20" style="1" customWidth="1"/>
    <col min="5636" max="5636" width="17.5546875" style="1" customWidth="1"/>
    <col min="5637" max="5637" width="18.88671875" style="1" customWidth="1"/>
    <col min="5638" max="5638" width="19" style="1" customWidth="1"/>
    <col min="5639" max="5639" width="21.5546875" style="1" customWidth="1"/>
    <col min="5640" max="5640" width="21.88671875" style="1" customWidth="1"/>
    <col min="5641" max="5888" width="11" style="1"/>
    <col min="5889" max="5889" width="0" style="1" hidden="1" customWidth="1"/>
    <col min="5890" max="5890" width="44.88671875" style="1" customWidth="1"/>
    <col min="5891" max="5891" width="20" style="1" customWidth="1"/>
    <col min="5892" max="5892" width="17.5546875" style="1" customWidth="1"/>
    <col min="5893" max="5893" width="18.88671875" style="1" customWidth="1"/>
    <col min="5894" max="5894" width="19" style="1" customWidth="1"/>
    <col min="5895" max="5895" width="21.5546875" style="1" customWidth="1"/>
    <col min="5896" max="5896" width="21.88671875" style="1" customWidth="1"/>
    <col min="5897" max="6144" width="11" style="1"/>
    <col min="6145" max="6145" width="0" style="1" hidden="1" customWidth="1"/>
    <col min="6146" max="6146" width="44.88671875" style="1" customWidth="1"/>
    <col min="6147" max="6147" width="20" style="1" customWidth="1"/>
    <col min="6148" max="6148" width="17.5546875" style="1" customWidth="1"/>
    <col min="6149" max="6149" width="18.88671875" style="1" customWidth="1"/>
    <col min="6150" max="6150" width="19" style="1" customWidth="1"/>
    <col min="6151" max="6151" width="21.5546875" style="1" customWidth="1"/>
    <col min="6152" max="6152" width="21.88671875" style="1" customWidth="1"/>
    <col min="6153" max="6400" width="11" style="1"/>
    <col min="6401" max="6401" width="0" style="1" hidden="1" customWidth="1"/>
    <col min="6402" max="6402" width="44.88671875" style="1" customWidth="1"/>
    <col min="6403" max="6403" width="20" style="1" customWidth="1"/>
    <col min="6404" max="6404" width="17.5546875" style="1" customWidth="1"/>
    <col min="6405" max="6405" width="18.88671875" style="1" customWidth="1"/>
    <col min="6406" max="6406" width="19" style="1" customWidth="1"/>
    <col min="6407" max="6407" width="21.5546875" style="1" customWidth="1"/>
    <col min="6408" max="6408" width="21.88671875" style="1" customWidth="1"/>
    <col min="6409" max="6656" width="11" style="1"/>
    <col min="6657" max="6657" width="0" style="1" hidden="1" customWidth="1"/>
    <col min="6658" max="6658" width="44.88671875" style="1" customWidth="1"/>
    <col min="6659" max="6659" width="20" style="1" customWidth="1"/>
    <col min="6660" max="6660" width="17.5546875" style="1" customWidth="1"/>
    <col min="6661" max="6661" width="18.88671875" style="1" customWidth="1"/>
    <col min="6662" max="6662" width="19" style="1" customWidth="1"/>
    <col min="6663" max="6663" width="21.5546875" style="1" customWidth="1"/>
    <col min="6664" max="6664" width="21.88671875" style="1" customWidth="1"/>
    <col min="6665" max="6912" width="11" style="1"/>
    <col min="6913" max="6913" width="0" style="1" hidden="1" customWidth="1"/>
    <col min="6914" max="6914" width="44.88671875" style="1" customWidth="1"/>
    <col min="6915" max="6915" width="20" style="1" customWidth="1"/>
    <col min="6916" max="6916" width="17.5546875" style="1" customWidth="1"/>
    <col min="6917" max="6917" width="18.88671875" style="1" customWidth="1"/>
    <col min="6918" max="6918" width="19" style="1" customWidth="1"/>
    <col min="6919" max="6919" width="21.5546875" style="1" customWidth="1"/>
    <col min="6920" max="6920" width="21.88671875" style="1" customWidth="1"/>
    <col min="6921" max="7168" width="11" style="1"/>
    <col min="7169" max="7169" width="0" style="1" hidden="1" customWidth="1"/>
    <col min="7170" max="7170" width="44.88671875" style="1" customWidth="1"/>
    <col min="7171" max="7171" width="20" style="1" customWidth="1"/>
    <col min="7172" max="7172" width="17.5546875" style="1" customWidth="1"/>
    <col min="7173" max="7173" width="18.88671875" style="1" customWidth="1"/>
    <col min="7174" max="7174" width="19" style="1" customWidth="1"/>
    <col min="7175" max="7175" width="21.5546875" style="1" customWidth="1"/>
    <col min="7176" max="7176" width="21.88671875" style="1" customWidth="1"/>
    <col min="7177" max="7424" width="11" style="1"/>
    <col min="7425" max="7425" width="0" style="1" hidden="1" customWidth="1"/>
    <col min="7426" max="7426" width="44.88671875" style="1" customWidth="1"/>
    <col min="7427" max="7427" width="20" style="1" customWidth="1"/>
    <col min="7428" max="7428" width="17.5546875" style="1" customWidth="1"/>
    <col min="7429" max="7429" width="18.88671875" style="1" customWidth="1"/>
    <col min="7430" max="7430" width="19" style="1" customWidth="1"/>
    <col min="7431" max="7431" width="21.5546875" style="1" customWidth="1"/>
    <col min="7432" max="7432" width="21.88671875" style="1" customWidth="1"/>
    <col min="7433" max="7680" width="11" style="1"/>
    <col min="7681" max="7681" width="0" style="1" hidden="1" customWidth="1"/>
    <col min="7682" max="7682" width="44.88671875" style="1" customWidth="1"/>
    <col min="7683" max="7683" width="20" style="1" customWidth="1"/>
    <col min="7684" max="7684" width="17.5546875" style="1" customWidth="1"/>
    <col min="7685" max="7685" width="18.88671875" style="1" customWidth="1"/>
    <col min="7686" max="7686" width="19" style="1" customWidth="1"/>
    <col min="7687" max="7687" width="21.5546875" style="1" customWidth="1"/>
    <col min="7688" max="7688" width="21.88671875" style="1" customWidth="1"/>
    <col min="7689" max="7936" width="11" style="1"/>
    <col min="7937" max="7937" width="0" style="1" hidden="1" customWidth="1"/>
    <col min="7938" max="7938" width="44.88671875" style="1" customWidth="1"/>
    <col min="7939" max="7939" width="20" style="1" customWidth="1"/>
    <col min="7940" max="7940" width="17.5546875" style="1" customWidth="1"/>
    <col min="7941" max="7941" width="18.88671875" style="1" customWidth="1"/>
    <col min="7942" max="7942" width="19" style="1" customWidth="1"/>
    <col min="7943" max="7943" width="21.5546875" style="1" customWidth="1"/>
    <col min="7944" max="7944" width="21.88671875" style="1" customWidth="1"/>
    <col min="7945" max="8192" width="11" style="1"/>
    <col min="8193" max="8193" width="0" style="1" hidden="1" customWidth="1"/>
    <col min="8194" max="8194" width="44.88671875" style="1" customWidth="1"/>
    <col min="8195" max="8195" width="20" style="1" customWidth="1"/>
    <col min="8196" max="8196" width="17.5546875" style="1" customWidth="1"/>
    <col min="8197" max="8197" width="18.88671875" style="1" customWidth="1"/>
    <col min="8198" max="8198" width="19" style="1" customWidth="1"/>
    <col min="8199" max="8199" width="21.5546875" style="1" customWidth="1"/>
    <col min="8200" max="8200" width="21.88671875" style="1" customWidth="1"/>
    <col min="8201" max="8448" width="11" style="1"/>
    <col min="8449" max="8449" width="0" style="1" hidden="1" customWidth="1"/>
    <col min="8450" max="8450" width="44.88671875" style="1" customWidth="1"/>
    <col min="8451" max="8451" width="20" style="1" customWidth="1"/>
    <col min="8452" max="8452" width="17.5546875" style="1" customWidth="1"/>
    <col min="8453" max="8453" width="18.88671875" style="1" customWidth="1"/>
    <col min="8454" max="8454" width="19" style="1" customWidth="1"/>
    <col min="8455" max="8455" width="21.5546875" style="1" customWidth="1"/>
    <col min="8456" max="8456" width="21.88671875" style="1" customWidth="1"/>
    <col min="8457" max="8704" width="11" style="1"/>
    <col min="8705" max="8705" width="0" style="1" hidden="1" customWidth="1"/>
    <col min="8706" max="8706" width="44.88671875" style="1" customWidth="1"/>
    <col min="8707" max="8707" width="20" style="1" customWidth="1"/>
    <col min="8708" max="8708" width="17.5546875" style="1" customWidth="1"/>
    <col min="8709" max="8709" width="18.88671875" style="1" customWidth="1"/>
    <col min="8710" max="8710" width="19" style="1" customWidth="1"/>
    <col min="8711" max="8711" width="21.5546875" style="1" customWidth="1"/>
    <col min="8712" max="8712" width="21.88671875" style="1" customWidth="1"/>
    <col min="8713" max="8960" width="11" style="1"/>
    <col min="8961" max="8961" width="0" style="1" hidden="1" customWidth="1"/>
    <col min="8962" max="8962" width="44.88671875" style="1" customWidth="1"/>
    <col min="8963" max="8963" width="20" style="1" customWidth="1"/>
    <col min="8964" max="8964" width="17.5546875" style="1" customWidth="1"/>
    <col min="8965" max="8965" width="18.88671875" style="1" customWidth="1"/>
    <col min="8966" max="8966" width="19" style="1" customWidth="1"/>
    <col min="8967" max="8967" width="21.5546875" style="1" customWidth="1"/>
    <col min="8968" max="8968" width="21.88671875" style="1" customWidth="1"/>
    <col min="8969" max="9216" width="11" style="1"/>
    <col min="9217" max="9217" width="0" style="1" hidden="1" customWidth="1"/>
    <col min="9218" max="9218" width="44.88671875" style="1" customWidth="1"/>
    <col min="9219" max="9219" width="20" style="1" customWidth="1"/>
    <col min="9220" max="9220" width="17.5546875" style="1" customWidth="1"/>
    <col min="9221" max="9221" width="18.88671875" style="1" customWidth="1"/>
    <col min="9222" max="9222" width="19" style="1" customWidth="1"/>
    <col min="9223" max="9223" width="21.5546875" style="1" customWidth="1"/>
    <col min="9224" max="9224" width="21.88671875" style="1" customWidth="1"/>
    <col min="9225" max="9472" width="11" style="1"/>
    <col min="9473" max="9473" width="0" style="1" hidden="1" customWidth="1"/>
    <col min="9474" max="9474" width="44.88671875" style="1" customWidth="1"/>
    <col min="9475" max="9475" width="20" style="1" customWidth="1"/>
    <col min="9476" max="9476" width="17.5546875" style="1" customWidth="1"/>
    <col min="9477" max="9477" width="18.88671875" style="1" customWidth="1"/>
    <col min="9478" max="9478" width="19" style="1" customWidth="1"/>
    <col min="9479" max="9479" width="21.5546875" style="1" customWidth="1"/>
    <col min="9480" max="9480" width="21.88671875" style="1" customWidth="1"/>
    <col min="9481" max="9728" width="11" style="1"/>
    <col min="9729" max="9729" width="0" style="1" hidden="1" customWidth="1"/>
    <col min="9730" max="9730" width="44.88671875" style="1" customWidth="1"/>
    <col min="9731" max="9731" width="20" style="1" customWidth="1"/>
    <col min="9732" max="9732" width="17.5546875" style="1" customWidth="1"/>
    <col min="9733" max="9733" width="18.88671875" style="1" customWidth="1"/>
    <col min="9734" max="9734" width="19" style="1" customWidth="1"/>
    <col min="9735" max="9735" width="21.5546875" style="1" customWidth="1"/>
    <col min="9736" max="9736" width="21.88671875" style="1" customWidth="1"/>
    <col min="9737" max="9984" width="11" style="1"/>
    <col min="9985" max="9985" width="0" style="1" hidden="1" customWidth="1"/>
    <col min="9986" max="9986" width="44.88671875" style="1" customWidth="1"/>
    <col min="9987" max="9987" width="20" style="1" customWidth="1"/>
    <col min="9988" max="9988" width="17.5546875" style="1" customWidth="1"/>
    <col min="9989" max="9989" width="18.88671875" style="1" customWidth="1"/>
    <col min="9990" max="9990" width="19" style="1" customWidth="1"/>
    <col min="9991" max="9991" width="21.5546875" style="1" customWidth="1"/>
    <col min="9992" max="9992" width="21.88671875" style="1" customWidth="1"/>
    <col min="9993" max="10240" width="11" style="1"/>
    <col min="10241" max="10241" width="0" style="1" hidden="1" customWidth="1"/>
    <col min="10242" max="10242" width="44.88671875" style="1" customWidth="1"/>
    <col min="10243" max="10243" width="20" style="1" customWidth="1"/>
    <col min="10244" max="10244" width="17.5546875" style="1" customWidth="1"/>
    <col min="10245" max="10245" width="18.88671875" style="1" customWidth="1"/>
    <col min="10246" max="10246" width="19" style="1" customWidth="1"/>
    <col min="10247" max="10247" width="21.5546875" style="1" customWidth="1"/>
    <col min="10248" max="10248" width="21.88671875" style="1" customWidth="1"/>
    <col min="10249" max="10496" width="11" style="1"/>
    <col min="10497" max="10497" width="0" style="1" hidden="1" customWidth="1"/>
    <col min="10498" max="10498" width="44.88671875" style="1" customWidth="1"/>
    <col min="10499" max="10499" width="20" style="1" customWidth="1"/>
    <col min="10500" max="10500" width="17.5546875" style="1" customWidth="1"/>
    <col min="10501" max="10501" width="18.88671875" style="1" customWidth="1"/>
    <col min="10502" max="10502" width="19" style="1" customWidth="1"/>
    <col min="10503" max="10503" width="21.5546875" style="1" customWidth="1"/>
    <col min="10504" max="10504" width="21.88671875" style="1" customWidth="1"/>
    <col min="10505" max="10752" width="11" style="1"/>
    <col min="10753" max="10753" width="0" style="1" hidden="1" customWidth="1"/>
    <col min="10754" max="10754" width="44.88671875" style="1" customWidth="1"/>
    <col min="10755" max="10755" width="20" style="1" customWidth="1"/>
    <col min="10756" max="10756" width="17.5546875" style="1" customWidth="1"/>
    <col min="10757" max="10757" width="18.88671875" style="1" customWidth="1"/>
    <col min="10758" max="10758" width="19" style="1" customWidth="1"/>
    <col min="10759" max="10759" width="21.5546875" style="1" customWidth="1"/>
    <col min="10760" max="10760" width="21.88671875" style="1" customWidth="1"/>
    <col min="10761" max="11008" width="11" style="1"/>
    <col min="11009" max="11009" width="0" style="1" hidden="1" customWidth="1"/>
    <col min="11010" max="11010" width="44.88671875" style="1" customWidth="1"/>
    <col min="11011" max="11011" width="20" style="1" customWidth="1"/>
    <col min="11012" max="11012" width="17.5546875" style="1" customWidth="1"/>
    <col min="11013" max="11013" width="18.88671875" style="1" customWidth="1"/>
    <col min="11014" max="11014" width="19" style="1" customWidth="1"/>
    <col min="11015" max="11015" width="21.5546875" style="1" customWidth="1"/>
    <col min="11016" max="11016" width="21.88671875" style="1" customWidth="1"/>
    <col min="11017" max="11264" width="11" style="1"/>
    <col min="11265" max="11265" width="0" style="1" hidden="1" customWidth="1"/>
    <col min="11266" max="11266" width="44.88671875" style="1" customWidth="1"/>
    <col min="11267" max="11267" width="20" style="1" customWidth="1"/>
    <col min="11268" max="11268" width="17.5546875" style="1" customWidth="1"/>
    <col min="11269" max="11269" width="18.88671875" style="1" customWidth="1"/>
    <col min="11270" max="11270" width="19" style="1" customWidth="1"/>
    <col min="11271" max="11271" width="21.5546875" style="1" customWidth="1"/>
    <col min="11272" max="11272" width="21.88671875" style="1" customWidth="1"/>
    <col min="11273" max="11520" width="11" style="1"/>
    <col min="11521" max="11521" width="0" style="1" hidden="1" customWidth="1"/>
    <col min="11522" max="11522" width="44.88671875" style="1" customWidth="1"/>
    <col min="11523" max="11523" width="20" style="1" customWidth="1"/>
    <col min="11524" max="11524" width="17.5546875" style="1" customWidth="1"/>
    <col min="11525" max="11525" width="18.88671875" style="1" customWidth="1"/>
    <col min="11526" max="11526" width="19" style="1" customWidth="1"/>
    <col min="11527" max="11527" width="21.5546875" style="1" customWidth="1"/>
    <col min="11528" max="11528" width="21.88671875" style="1" customWidth="1"/>
    <col min="11529" max="11776" width="11" style="1"/>
    <col min="11777" max="11777" width="0" style="1" hidden="1" customWidth="1"/>
    <col min="11778" max="11778" width="44.88671875" style="1" customWidth="1"/>
    <col min="11779" max="11779" width="20" style="1" customWidth="1"/>
    <col min="11780" max="11780" width="17.5546875" style="1" customWidth="1"/>
    <col min="11781" max="11781" width="18.88671875" style="1" customWidth="1"/>
    <col min="11782" max="11782" width="19" style="1" customWidth="1"/>
    <col min="11783" max="11783" width="21.5546875" style="1" customWidth="1"/>
    <col min="11784" max="11784" width="21.88671875" style="1" customWidth="1"/>
    <col min="11785" max="12032" width="11" style="1"/>
    <col min="12033" max="12033" width="0" style="1" hidden="1" customWidth="1"/>
    <col min="12034" max="12034" width="44.88671875" style="1" customWidth="1"/>
    <col min="12035" max="12035" width="20" style="1" customWidth="1"/>
    <col min="12036" max="12036" width="17.5546875" style="1" customWidth="1"/>
    <col min="12037" max="12037" width="18.88671875" style="1" customWidth="1"/>
    <col min="12038" max="12038" width="19" style="1" customWidth="1"/>
    <col min="12039" max="12039" width="21.5546875" style="1" customWidth="1"/>
    <col min="12040" max="12040" width="21.88671875" style="1" customWidth="1"/>
    <col min="12041" max="12288" width="11" style="1"/>
    <col min="12289" max="12289" width="0" style="1" hidden="1" customWidth="1"/>
    <col min="12290" max="12290" width="44.88671875" style="1" customWidth="1"/>
    <col min="12291" max="12291" width="20" style="1" customWidth="1"/>
    <col min="12292" max="12292" width="17.5546875" style="1" customWidth="1"/>
    <col min="12293" max="12293" width="18.88671875" style="1" customWidth="1"/>
    <col min="12294" max="12294" width="19" style="1" customWidth="1"/>
    <col min="12295" max="12295" width="21.5546875" style="1" customWidth="1"/>
    <col min="12296" max="12296" width="21.88671875" style="1" customWidth="1"/>
    <col min="12297" max="12544" width="11" style="1"/>
    <col min="12545" max="12545" width="0" style="1" hidden="1" customWidth="1"/>
    <col min="12546" max="12546" width="44.88671875" style="1" customWidth="1"/>
    <col min="12547" max="12547" width="20" style="1" customWidth="1"/>
    <col min="12548" max="12548" width="17.5546875" style="1" customWidth="1"/>
    <col min="12549" max="12549" width="18.88671875" style="1" customWidth="1"/>
    <col min="12550" max="12550" width="19" style="1" customWidth="1"/>
    <col min="12551" max="12551" width="21.5546875" style="1" customWidth="1"/>
    <col min="12552" max="12552" width="21.88671875" style="1" customWidth="1"/>
    <col min="12553" max="12800" width="11" style="1"/>
    <col min="12801" max="12801" width="0" style="1" hidden="1" customWidth="1"/>
    <col min="12802" max="12802" width="44.88671875" style="1" customWidth="1"/>
    <col min="12803" max="12803" width="20" style="1" customWidth="1"/>
    <col min="12804" max="12804" width="17.5546875" style="1" customWidth="1"/>
    <col min="12805" max="12805" width="18.88671875" style="1" customWidth="1"/>
    <col min="12806" max="12806" width="19" style="1" customWidth="1"/>
    <col min="12807" max="12807" width="21.5546875" style="1" customWidth="1"/>
    <col min="12808" max="12808" width="21.88671875" style="1" customWidth="1"/>
    <col min="12809" max="13056" width="11" style="1"/>
    <col min="13057" max="13057" width="0" style="1" hidden="1" customWidth="1"/>
    <col min="13058" max="13058" width="44.88671875" style="1" customWidth="1"/>
    <col min="13059" max="13059" width="20" style="1" customWidth="1"/>
    <col min="13060" max="13060" width="17.5546875" style="1" customWidth="1"/>
    <col min="13061" max="13061" width="18.88671875" style="1" customWidth="1"/>
    <col min="13062" max="13062" width="19" style="1" customWidth="1"/>
    <col min="13063" max="13063" width="21.5546875" style="1" customWidth="1"/>
    <col min="13064" max="13064" width="21.88671875" style="1" customWidth="1"/>
    <col min="13065" max="13312" width="11" style="1"/>
    <col min="13313" max="13313" width="0" style="1" hidden="1" customWidth="1"/>
    <col min="13314" max="13314" width="44.88671875" style="1" customWidth="1"/>
    <col min="13315" max="13315" width="20" style="1" customWidth="1"/>
    <col min="13316" max="13316" width="17.5546875" style="1" customWidth="1"/>
    <col min="13317" max="13317" width="18.88671875" style="1" customWidth="1"/>
    <col min="13318" max="13318" width="19" style="1" customWidth="1"/>
    <col min="13319" max="13319" width="21.5546875" style="1" customWidth="1"/>
    <col min="13320" max="13320" width="21.88671875" style="1" customWidth="1"/>
    <col min="13321" max="13568" width="11" style="1"/>
    <col min="13569" max="13569" width="0" style="1" hidden="1" customWidth="1"/>
    <col min="13570" max="13570" width="44.88671875" style="1" customWidth="1"/>
    <col min="13571" max="13571" width="20" style="1" customWidth="1"/>
    <col min="13572" max="13572" width="17.5546875" style="1" customWidth="1"/>
    <col min="13573" max="13573" width="18.88671875" style="1" customWidth="1"/>
    <col min="13574" max="13574" width="19" style="1" customWidth="1"/>
    <col min="13575" max="13575" width="21.5546875" style="1" customWidth="1"/>
    <col min="13576" max="13576" width="21.88671875" style="1" customWidth="1"/>
    <col min="13577" max="13824" width="11" style="1"/>
    <col min="13825" max="13825" width="0" style="1" hidden="1" customWidth="1"/>
    <col min="13826" max="13826" width="44.88671875" style="1" customWidth="1"/>
    <col min="13827" max="13827" width="20" style="1" customWidth="1"/>
    <col min="13828" max="13828" width="17.5546875" style="1" customWidth="1"/>
    <col min="13829" max="13829" width="18.88671875" style="1" customWidth="1"/>
    <col min="13830" max="13830" width="19" style="1" customWidth="1"/>
    <col min="13831" max="13831" width="21.5546875" style="1" customWidth="1"/>
    <col min="13832" max="13832" width="21.88671875" style="1" customWidth="1"/>
    <col min="13833" max="14080" width="11" style="1"/>
    <col min="14081" max="14081" width="0" style="1" hidden="1" customWidth="1"/>
    <col min="14082" max="14082" width="44.88671875" style="1" customWidth="1"/>
    <col min="14083" max="14083" width="20" style="1" customWidth="1"/>
    <col min="14084" max="14084" width="17.5546875" style="1" customWidth="1"/>
    <col min="14085" max="14085" width="18.88671875" style="1" customWidth="1"/>
    <col min="14086" max="14086" width="19" style="1" customWidth="1"/>
    <col min="14087" max="14087" width="21.5546875" style="1" customWidth="1"/>
    <col min="14088" max="14088" width="21.88671875" style="1" customWidth="1"/>
    <col min="14089" max="14336" width="11" style="1"/>
    <col min="14337" max="14337" width="0" style="1" hidden="1" customWidth="1"/>
    <col min="14338" max="14338" width="44.88671875" style="1" customWidth="1"/>
    <col min="14339" max="14339" width="20" style="1" customWidth="1"/>
    <col min="14340" max="14340" width="17.5546875" style="1" customWidth="1"/>
    <col min="14341" max="14341" width="18.88671875" style="1" customWidth="1"/>
    <col min="14342" max="14342" width="19" style="1" customWidth="1"/>
    <col min="14343" max="14343" width="21.5546875" style="1" customWidth="1"/>
    <col min="14344" max="14344" width="21.88671875" style="1" customWidth="1"/>
    <col min="14345" max="14592" width="11" style="1"/>
    <col min="14593" max="14593" width="0" style="1" hidden="1" customWidth="1"/>
    <col min="14594" max="14594" width="44.88671875" style="1" customWidth="1"/>
    <col min="14595" max="14595" width="20" style="1" customWidth="1"/>
    <col min="14596" max="14596" width="17.5546875" style="1" customWidth="1"/>
    <col min="14597" max="14597" width="18.88671875" style="1" customWidth="1"/>
    <col min="14598" max="14598" width="19" style="1" customWidth="1"/>
    <col min="14599" max="14599" width="21.5546875" style="1" customWidth="1"/>
    <col min="14600" max="14600" width="21.88671875" style="1" customWidth="1"/>
    <col min="14601" max="14848" width="11" style="1"/>
    <col min="14849" max="14849" width="0" style="1" hidden="1" customWidth="1"/>
    <col min="14850" max="14850" width="44.88671875" style="1" customWidth="1"/>
    <col min="14851" max="14851" width="20" style="1" customWidth="1"/>
    <col min="14852" max="14852" width="17.5546875" style="1" customWidth="1"/>
    <col min="14853" max="14853" width="18.88671875" style="1" customWidth="1"/>
    <col min="14854" max="14854" width="19" style="1" customWidth="1"/>
    <col min="14855" max="14855" width="21.5546875" style="1" customWidth="1"/>
    <col min="14856" max="14856" width="21.88671875" style="1" customWidth="1"/>
    <col min="14857" max="15104" width="11" style="1"/>
    <col min="15105" max="15105" width="0" style="1" hidden="1" customWidth="1"/>
    <col min="15106" max="15106" width="44.88671875" style="1" customWidth="1"/>
    <col min="15107" max="15107" width="20" style="1" customWidth="1"/>
    <col min="15108" max="15108" width="17.5546875" style="1" customWidth="1"/>
    <col min="15109" max="15109" width="18.88671875" style="1" customWidth="1"/>
    <col min="15110" max="15110" width="19" style="1" customWidth="1"/>
    <col min="15111" max="15111" width="21.5546875" style="1" customWidth="1"/>
    <col min="15112" max="15112" width="21.88671875" style="1" customWidth="1"/>
    <col min="15113" max="15360" width="11" style="1"/>
    <col min="15361" max="15361" width="0" style="1" hidden="1" customWidth="1"/>
    <col min="15362" max="15362" width="44.88671875" style="1" customWidth="1"/>
    <col min="15363" max="15363" width="20" style="1" customWidth="1"/>
    <col min="15364" max="15364" width="17.5546875" style="1" customWidth="1"/>
    <col min="15365" max="15365" width="18.88671875" style="1" customWidth="1"/>
    <col min="15366" max="15366" width="19" style="1" customWidth="1"/>
    <col min="15367" max="15367" width="21.5546875" style="1" customWidth="1"/>
    <col min="15368" max="15368" width="21.88671875" style="1" customWidth="1"/>
    <col min="15369" max="15616" width="11" style="1"/>
    <col min="15617" max="15617" width="0" style="1" hidden="1" customWidth="1"/>
    <col min="15618" max="15618" width="44.88671875" style="1" customWidth="1"/>
    <col min="15619" max="15619" width="20" style="1" customWidth="1"/>
    <col min="15620" max="15620" width="17.5546875" style="1" customWidth="1"/>
    <col min="15621" max="15621" width="18.88671875" style="1" customWidth="1"/>
    <col min="15622" max="15622" width="19" style="1" customWidth="1"/>
    <col min="15623" max="15623" width="21.5546875" style="1" customWidth="1"/>
    <col min="15624" max="15624" width="21.88671875" style="1" customWidth="1"/>
    <col min="15625" max="15872" width="11" style="1"/>
    <col min="15873" max="15873" width="0" style="1" hidden="1" customWidth="1"/>
    <col min="15874" max="15874" width="44.88671875" style="1" customWidth="1"/>
    <col min="15875" max="15875" width="20" style="1" customWidth="1"/>
    <col min="15876" max="15876" width="17.5546875" style="1" customWidth="1"/>
    <col min="15877" max="15877" width="18.88671875" style="1" customWidth="1"/>
    <col min="15878" max="15878" width="19" style="1" customWidth="1"/>
    <col min="15879" max="15879" width="21.5546875" style="1" customWidth="1"/>
    <col min="15880" max="15880" width="21.88671875" style="1" customWidth="1"/>
    <col min="15881" max="16128" width="11" style="1"/>
    <col min="16129" max="16129" width="0" style="1" hidden="1" customWidth="1"/>
    <col min="16130" max="16130" width="44.88671875" style="1" customWidth="1"/>
    <col min="16131" max="16131" width="20" style="1" customWidth="1"/>
    <col min="16132" max="16132" width="17.5546875" style="1" customWidth="1"/>
    <col min="16133" max="16133" width="18.88671875" style="1" customWidth="1"/>
    <col min="16134" max="16134" width="19" style="1" customWidth="1"/>
    <col min="16135" max="16135" width="21.5546875" style="1" customWidth="1"/>
    <col min="16136" max="16136" width="21.88671875" style="1" customWidth="1"/>
    <col min="16137" max="16384" width="11" style="1"/>
  </cols>
  <sheetData>
    <row r="1" spans="2:8" ht="14.4" thickBot="1" x14ac:dyDescent="0.35"/>
    <row r="2" spans="2:8" ht="17.399999999999999" x14ac:dyDescent="0.3">
      <c r="B2" s="173" t="s">
        <v>0</v>
      </c>
      <c r="C2" s="174"/>
      <c r="D2" s="174"/>
      <c r="E2" s="174"/>
      <c r="F2" s="174"/>
      <c r="G2" s="174"/>
      <c r="H2" s="218"/>
    </row>
    <row r="3" spans="2:8" ht="18" x14ac:dyDescent="0.3">
      <c r="B3" s="228" t="s">
        <v>305</v>
      </c>
      <c r="C3" s="229"/>
      <c r="D3" s="229"/>
      <c r="E3" s="229"/>
      <c r="F3" s="229"/>
      <c r="G3" s="229"/>
      <c r="H3" s="230"/>
    </row>
    <row r="4" spans="2:8" ht="18" x14ac:dyDescent="0.3">
      <c r="B4" s="228" t="s">
        <v>444</v>
      </c>
      <c r="C4" s="229"/>
      <c r="D4" s="229"/>
      <c r="E4" s="229"/>
      <c r="F4" s="229"/>
      <c r="G4" s="229"/>
      <c r="H4" s="230"/>
    </row>
    <row r="5" spans="2:8" ht="18" x14ac:dyDescent="0.3">
      <c r="B5" s="228" t="s">
        <v>477</v>
      </c>
      <c r="C5" s="229"/>
      <c r="D5" s="229"/>
      <c r="E5" s="229"/>
      <c r="F5" s="229"/>
      <c r="G5" s="229"/>
      <c r="H5" s="230"/>
    </row>
    <row r="6" spans="2:8" ht="18.600000000000001" thickBot="1" x14ac:dyDescent="0.35">
      <c r="B6" s="231" t="s">
        <v>2</v>
      </c>
      <c r="C6" s="232"/>
      <c r="D6" s="232"/>
      <c r="E6" s="232"/>
      <c r="F6" s="232"/>
      <c r="G6" s="232"/>
      <c r="H6" s="233"/>
    </row>
    <row r="7" spans="2:8" ht="18" thickBot="1" x14ac:dyDescent="0.35">
      <c r="B7" s="204" t="s">
        <v>3</v>
      </c>
      <c r="C7" s="187" t="s">
        <v>307</v>
      </c>
      <c r="D7" s="188"/>
      <c r="E7" s="188"/>
      <c r="F7" s="188"/>
      <c r="G7" s="189"/>
      <c r="H7" s="202" t="s">
        <v>308</v>
      </c>
    </row>
    <row r="8" spans="2:8" ht="70.2" thickBot="1" x14ac:dyDescent="0.35">
      <c r="B8" s="205"/>
      <c r="C8" s="62" t="s">
        <v>198</v>
      </c>
      <c r="D8" s="62" t="s">
        <v>309</v>
      </c>
      <c r="E8" s="62" t="s">
        <v>310</v>
      </c>
      <c r="F8" s="62" t="s">
        <v>445</v>
      </c>
      <c r="G8" s="62" t="s">
        <v>215</v>
      </c>
      <c r="H8" s="203"/>
    </row>
    <row r="9" spans="2:8" ht="34.799999999999997" x14ac:dyDescent="0.3">
      <c r="B9" s="121" t="s">
        <v>446</v>
      </c>
      <c r="C9" s="145">
        <f>C10+C11+C12+C15+C16+C19</f>
        <v>8828118</v>
      </c>
      <c r="D9" s="145">
        <f>D10+D11+D12+D15+D16+D19</f>
        <v>0</v>
      </c>
      <c r="E9" s="145">
        <f>E10+E11+E12+E15+E16+E19</f>
        <v>8828118</v>
      </c>
      <c r="F9" s="145">
        <f>F10+F11+F12+F15+F16+F19</f>
        <v>3838480.7</v>
      </c>
      <c r="G9" s="145">
        <f>G10+G11+G12+G15+G16+G19</f>
        <v>3838480.7</v>
      </c>
      <c r="H9" s="146">
        <f>E9-F9</f>
        <v>4989637.3</v>
      </c>
    </row>
    <row r="10" spans="2:8" ht="34.799999999999997" x14ac:dyDescent="0.3">
      <c r="B10" s="119" t="s">
        <v>447</v>
      </c>
      <c r="C10" s="147">
        <v>8828118</v>
      </c>
      <c r="D10" s="148">
        <v>0</v>
      </c>
      <c r="E10" s="148">
        <f>C10+D10</f>
        <v>8828118</v>
      </c>
      <c r="F10" s="148">
        <v>3838480.7</v>
      </c>
      <c r="G10" s="148">
        <v>3838480.7</v>
      </c>
      <c r="H10" s="148">
        <f t="shared" ref="H10:H31" si="0">E10-F10</f>
        <v>4989637.3</v>
      </c>
    </row>
    <row r="11" spans="2:8" ht="17.399999999999999" x14ac:dyDescent="0.3">
      <c r="B11" s="119" t="s">
        <v>448</v>
      </c>
      <c r="C11" s="145">
        <v>0</v>
      </c>
      <c r="D11" s="146">
        <v>0</v>
      </c>
      <c r="E11" s="146">
        <f>C11+D11</f>
        <v>0</v>
      </c>
      <c r="F11" s="146">
        <v>0</v>
      </c>
      <c r="G11" s="146">
        <v>0</v>
      </c>
      <c r="H11" s="146">
        <f t="shared" si="0"/>
        <v>0</v>
      </c>
    </row>
    <row r="12" spans="2:8" ht="17.399999999999999" x14ac:dyDescent="0.3">
      <c r="B12" s="119" t="s">
        <v>449</v>
      </c>
      <c r="C12" s="145">
        <f>SUM(C13:C14)</f>
        <v>0</v>
      </c>
      <c r="D12" s="145">
        <f>SUM(D13:D14)</f>
        <v>0</v>
      </c>
      <c r="E12" s="145">
        <f>SUM(E13:E14)</f>
        <v>0</v>
      </c>
      <c r="F12" s="145">
        <f>SUM(F13:F14)</f>
        <v>0</v>
      </c>
      <c r="G12" s="145">
        <f>SUM(G13:G14)</f>
        <v>0</v>
      </c>
      <c r="H12" s="146">
        <f t="shared" si="0"/>
        <v>0</v>
      </c>
    </row>
    <row r="13" spans="2:8" ht="17.399999999999999" x14ac:dyDescent="0.3">
      <c r="B13" s="149" t="s">
        <v>450</v>
      </c>
      <c r="C13" s="147">
        <v>0</v>
      </c>
      <c r="D13" s="148">
        <v>0</v>
      </c>
      <c r="E13" s="148">
        <f>C13+D13</f>
        <v>0</v>
      </c>
      <c r="F13" s="147">
        <v>0</v>
      </c>
      <c r="G13" s="148">
        <v>0</v>
      </c>
      <c r="H13" s="148">
        <f t="shared" si="0"/>
        <v>0</v>
      </c>
    </row>
    <row r="14" spans="2:8" ht="34.799999999999997" x14ac:dyDescent="0.3">
      <c r="B14" s="149" t="s">
        <v>451</v>
      </c>
      <c r="C14" s="147">
        <v>0</v>
      </c>
      <c r="D14" s="148">
        <v>0</v>
      </c>
      <c r="E14" s="148">
        <f>C14+D14</f>
        <v>0</v>
      </c>
      <c r="F14" s="147">
        <v>0</v>
      </c>
      <c r="G14" s="148">
        <v>0</v>
      </c>
      <c r="H14" s="148">
        <f t="shared" si="0"/>
        <v>0</v>
      </c>
    </row>
    <row r="15" spans="2:8" ht="17.399999999999999" x14ac:dyDescent="0.3">
      <c r="B15" s="119" t="s">
        <v>452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</row>
    <row r="16" spans="2:8" ht="69.599999999999994" x14ac:dyDescent="0.3">
      <c r="B16" s="119" t="s">
        <v>453</v>
      </c>
      <c r="C16" s="145">
        <f>C17+C18</f>
        <v>0</v>
      </c>
      <c r="D16" s="145">
        <f>D17+D18</f>
        <v>0</v>
      </c>
      <c r="E16" s="145">
        <f>E17+E18</f>
        <v>0</v>
      </c>
      <c r="F16" s="145">
        <f>F17+F18</f>
        <v>0</v>
      </c>
      <c r="G16" s="145">
        <f>G17+G18</f>
        <v>0</v>
      </c>
      <c r="H16" s="146">
        <f t="shared" si="0"/>
        <v>0</v>
      </c>
    </row>
    <row r="17" spans="2:8" ht="17.399999999999999" x14ac:dyDescent="0.3">
      <c r="B17" s="149" t="s">
        <v>454</v>
      </c>
      <c r="C17" s="147">
        <v>0</v>
      </c>
      <c r="D17" s="148">
        <v>0</v>
      </c>
      <c r="E17" s="148">
        <f>C17+D17</f>
        <v>0</v>
      </c>
      <c r="F17" s="148">
        <v>0</v>
      </c>
      <c r="G17" s="148">
        <v>0</v>
      </c>
      <c r="H17" s="148">
        <f t="shared" si="0"/>
        <v>0</v>
      </c>
    </row>
    <row r="18" spans="2:8" ht="17.399999999999999" x14ac:dyDescent="0.3">
      <c r="B18" s="149" t="s">
        <v>455</v>
      </c>
      <c r="C18" s="147">
        <v>0</v>
      </c>
      <c r="D18" s="148">
        <v>0</v>
      </c>
      <c r="E18" s="148">
        <f>C18+D18</f>
        <v>0</v>
      </c>
      <c r="F18" s="148">
        <v>0</v>
      </c>
      <c r="G18" s="148">
        <v>0</v>
      </c>
      <c r="H18" s="148">
        <f t="shared" si="0"/>
        <v>0</v>
      </c>
    </row>
    <row r="19" spans="2:8" ht="17.399999999999999" x14ac:dyDescent="0.3">
      <c r="B19" s="119" t="s">
        <v>456</v>
      </c>
      <c r="C19" s="147">
        <v>0</v>
      </c>
      <c r="D19" s="148">
        <v>0</v>
      </c>
      <c r="E19" s="148">
        <f>C19+D19</f>
        <v>0</v>
      </c>
      <c r="F19" s="148">
        <v>0</v>
      </c>
      <c r="G19" s="148">
        <v>0</v>
      </c>
      <c r="H19" s="148">
        <f t="shared" si="0"/>
        <v>0</v>
      </c>
    </row>
    <row r="20" spans="2:8" s="150" customFormat="1" ht="17.399999999999999" x14ac:dyDescent="0.3">
      <c r="B20" s="151"/>
      <c r="C20" s="152"/>
      <c r="D20" s="153"/>
      <c r="E20" s="153"/>
      <c r="F20" s="153"/>
      <c r="G20" s="153"/>
      <c r="H20" s="154"/>
    </row>
    <row r="21" spans="2:8" ht="34.799999999999997" x14ac:dyDescent="0.3">
      <c r="B21" s="121" t="s">
        <v>457</v>
      </c>
      <c r="C21" s="145">
        <f>C22+C23+C24+C27+C28+C31</f>
        <v>42115621</v>
      </c>
      <c r="D21" s="145">
        <f>D22+D23+D24+D27+D28+D31</f>
        <v>0</v>
      </c>
      <c r="E21" s="145">
        <f>E22+E23+E24+E27+E28+E31</f>
        <v>42115621</v>
      </c>
      <c r="F21" s="145">
        <f>F22+F23+F24+F27+F28+F31</f>
        <v>19015916.829999998</v>
      </c>
      <c r="G21" s="145">
        <f>G22+G23+G24+G27+G28+G31</f>
        <v>18663073.93</v>
      </c>
      <c r="H21" s="146">
        <f t="shared" si="0"/>
        <v>23099704.170000002</v>
      </c>
    </row>
    <row r="22" spans="2:8" ht="34.799999999999997" x14ac:dyDescent="0.3">
      <c r="B22" s="119" t="s">
        <v>447</v>
      </c>
      <c r="C22" s="147">
        <v>42115621</v>
      </c>
      <c r="D22" s="148">
        <v>0</v>
      </c>
      <c r="E22" s="148">
        <f>C22+D22</f>
        <v>42115621</v>
      </c>
      <c r="F22" s="148">
        <v>19015916.829999998</v>
      </c>
      <c r="G22" s="148">
        <v>18663073.93</v>
      </c>
      <c r="H22" s="148">
        <f t="shared" si="0"/>
        <v>23099704.170000002</v>
      </c>
    </row>
    <row r="23" spans="2:8" ht="17.399999999999999" x14ac:dyDescent="0.3">
      <c r="B23" s="119" t="s">
        <v>448</v>
      </c>
      <c r="C23" s="145">
        <v>0</v>
      </c>
      <c r="D23" s="146">
        <v>0</v>
      </c>
      <c r="E23" s="146">
        <f>C23+D23</f>
        <v>0</v>
      </c>
      <c r="F23" s="146">
        <v>0</v>
      </c>
      <c r="G23" s="146">
        <v>0</v>
      </c>
      <c r="H23" s="146">
        <f t="shared" si="0"/>
        <v>0</v>
      </c>
    </row>
    <row r="24" spans="2:8" ht="17.399999999999999" x14ac:dyDescent="0.3">
      <c r="B24" s="119" t="s">
        <v>449</v>
      </c>
      <c r="C24" s="145">
        <f>SUM(C25:C26)</f>
        <v>0</v>
      </c>
      <c r="D24" s="145">
        <f>SUM(D25:D26)</f>
        <v>0</v>
      </c>
      <c r="E24" s="145">
        <f>SUM(E25:E26)</f>
        <v>0</v>
      </c>
      <c r="F24" s="145">
        <f>SUM(F25:F26)</f>
        <v>0</v>
      </c>
      <c r="G24" s="145">
        <f>SUM(G25:G26)</f>
        <v>0</v>
      </c>
      <c r="H24" s="146">
        <f t="shared" si="0"/>
        <v>0</v>
      </c>
    </row>
    <row r="25" spans="2:8" ht="17.399999999999999" x14ac:dyDescent="0.3">
      <c r="B25" s="149" t="s">
        <v>450</v>
      </c>
      <c r="C25" s="147">
        <v>0</v>
      </c>
      <c r="D25" s="148">
        <v>0</v>
      </c>
      <c r="E25" s="148">
        <f>C25+D25</f>
        <v>0</v>
      </c>
      <c r="F25" s="147">
        <v>0</v>
      </c>
      <c r="G25" s="148">
        <v>0</v>
      </c>
      <c r="H25" s="148">
        <f t="shared" si="0"/>
        <v>0</v>
      </c>
    </row>
    <row r="26" spans="2:8" ht="34.799999999999997" x14ac:dyDescent="0.3">
      <c r="B26" s="149" t="s">
        <v>451</v>
      </c>
      <c r="C26" s="147">
        <v>0</v>
      </c>
      <c r="D26" s="148">
        <v>0</v>
      </c>
      <c r="E26" s="148">
        <f>C26+D26</f>
        <v>0</v>
      </c>
      <c r="F26" s="147">
        <v>0</v>
      </c>
      <c r="G26" s="148">
        <v>0</v>
      </c>
      <c r="H26" s="148">
        <f t="shared" si="0"/>
        <v>0</v>
      </c>
    </row>
    <row r="27" spans="2:8" ht="17.399999999999999" x14ac:dyDescent="0.3">
      <c r="B27" s="119" t="s">
        <v>452</v>
      </c>
      <c r="C27" s="145">
        <v>0</v>
      </c>
      <c r="D27" s="146">
        <v>0</v>
      </c>
      <c r="E27" s="146">
        <f>C27+D27</f>
        <v>0</v>
      </c>
      <c r="F27" s="146">
        <v>0</v>
      </c>
      <c r="G27" s="146">
        <v>0</v>
      </c>
      <c r="H27" s="146">
        <f t="shared" si="0"/>
        <v>0</v>
      </c>
    </row>
    <row r="28" spans="2:8" ht="69.599999999999994" x14ac:dyDescent="0.3">
      <c r="B28" s="119" t="s">
        <v>453</v>
      </c>
      <c r="C28" s="145">
        <f>C29+C30</f>
        <v>0</v>
      </c>
      <c r="D28" s="145">
        <f>D29+D30</f>
        <v>0</v>
      </c>
      <c r="E28" s="145">
        <f>E29+E30</f>
        <v>0</v>
      </c>
      <c r="F28" s="145">
        <f>F29+F30</f>
        <v>0</v>
      </c>
      <c r="G28" s="145">
        <f>G29+G30</f>
        <v>0</v>
      </c>
      <c r="H28" s="146">
        <f t="shared" si="0"/>
        <v>0</v>
      </c>
    </row>
    <row r="29" spans="2:8" ht="17.399999999999999" x14ac:dyDescent="0.3">
      <c r="B29" s="149" t="s">
        <v>454</v>
      </c>
      <c r="C29" s="147">
        <v>0</v>
      </c>
      <c r="D29" s="148">
        <v>0</v>
      </c>
      <c r="E29" s="148">
        <f>C29+D29</f>
        <v>0</v>
      </c>
      <c r="F29" s="147">
        <v>0</v>
      </c>
      <c r="G29" s="148">
        <v>0</v>
      </c>
      <c r="H29" s="148">
        <f t="shared" si="0"/>
        <v>0</v>
      </c>
    </row>
    <row r="30" spans="2:8" ht="17.399999999999999" x14ac:dyDescent="0.3">
      <c r="B30" s="149" t="s">
        <v>455</v>
      </c>
      <c r="C30" s="147">
        <v>0</v>
      </c>
      <c r="D30" s="148">
        <v>0</v>
      </c>
      <c r="E30" s="148">
        <f>C30+D30</f>
        <v>0</v>
      </c>
      <c r="F30" s="147">
        <v>0</v>
      </c>
      <c r="G30" s="148">
        <v>0</v>
      </c>
      <c r="H30" s="148">
        <f t="shared" si="0"/>
        <v>0</v>
      </c>
    </row>
    <row r="31" spans="2:8" ht="17.399999999999999" x14ac:dyDescent="0.3">
      <c r="B31" s="119" t="s">
        <v>456</v>
      </c>
      <c r="C31" s="145">
        <v>0</v>
      </c>
      <c r="D31" s="146">
        <v>0</v>
      </c>
      <c r="E31" s="146">
        <f>C31+D31</f>
        <v>0</v>
      </c>
      <c r="F31" s="145">
        <v>0</v>
      </c>
      <c r="G31" s="146">
        <v>0</v>
      </c>
      <c r="H31" s="146">
        <f t="shared" si="0"/>
        <v>0</v>
      </c>
    </row>
    <row r="32" spans="2:8" ht="34.799999999999997" x14ac:dyDescent="0.3">
      <c r="B32" s="121" t="s">
        <v>458</v>
      </c>
      <c r="C32" s="145">
        <f t="shared" ref="C32:H32" si="1">C9+C21</f>
        <v>50943739</v>
      </c>
      <c r="D32" s="145">
        <f t="shared" si="1"/>
        <v>0</v>
      </c>
      <c r="E32" s="145">
        <f t="shared" si="1"/>
        <v>50943739</v>
      </c>
      <c r="F32" s="145">
        <f t="shared" si="1"/>
        <v>22854397.529999997</v>
      </c>
      <c r="G32" s="145">
        <f t="shared" si="1"/>
        <v>22501554.629999999</v>
      </c>
      <c r="H32" s="145">
        <f t="shared" si="1"/>
        <v>28089341.470000003</v>
      </c>
    </row>
    <row r="33" spans="2:8" ht="14.4" thickBot="1" x14ac:dyDescent="0.35">
      <c r="B33" s="155"/>
      <c r="C33" s="156"/>
      <c r="D33" s="157"/>
      <c r="E33" s="157"/>
      <c r="F33" s="157"/>
      <c r="G33" s="157"/>
      <c r="H33" s="15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2022-07-07T15:38:39Z</cp:lastPrinted>
  <dcterms:created xsi:type="dcterms:W3CDTF">2021-11-04T20:12:44Z</dcterms:created>
  <dcterms:modified xsi:type="dcterms:W3CDTF">2022-07-07T15:40:10Z</dcterms:modified>
</cp:coreProperties>
</file>